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7" activeTab="7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WYD-zadania 2007" sheetId="6" r:id="rId6"/>
    <sheet name="WYD-brudnopis2007" sheetId="7" r:id="rId7"/>
    <sheet name="5) ZAKŁ.BUDŻ." sheetId="8" r:id="rId8"/>
    <sheet name="5a)ZAKŁ.BUDŻ." sheetId="9" r:id="rId9"/>
    <sheet name="7)WYD.MAJ." sheetId="10" state="hidden" r:id="rId10"/>
    <sheet name="prognoza długu" sheetId="11" state="hidden" r:id="rId11"/>
    <sheet name="spłaty kredytu" sheetId="12" state="hidden" r:id="rId12"/>
  </sheets>
  <definedNames/>
  <calcPr fullCalcOnLoad="1"/>
</workbook>
</file>

<file path=xl/sharedStrings.xml><?xml version="1.0" encoding="utf-8"?>
<sst xmlns="http://schemas.openxmlformats.org/spreadsheetml/2006/main" count="2264" uniqueCount="717">
  <si>
    <t xml:space="preserve">   Pruchna    </t>
  </si>
  <si>
    <t xml:space="preserve">   Drogomyśl   </t>
  </si>
  <si>
    <t xml:space="preserve">   Zabłocie      </t>
  </si>
  <si>
    <t xml:space="preserve">   Bąków         </t>
  </si>
  <si>
    <t xml:space="preserve">   Zbytków     </t>
  </si>
  <si>
    <t>w tym: fundusz dla nauczycieli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</si>
  <si>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</si>
  <si>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</si>
  <si>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</si>
  <si>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</si>
  <si>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</si>
  <si>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</si>
  <si>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</si>
  <si>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LKS Bąków, LKS Drogomyśl, LKS Pruchna 99, LKS Strumień, LKS Zabłocie, Sekcja szachowa</t>
  </si>
  <si>
    <t xml:space="preserve">   turniej pierwszomajowy,  turniej budżetówki w piłce nożnej, turniej tenisa stołowego    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</si>
  <si>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</si>
  <si>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</si>
  <si>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</si>
  <si>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</si>
  <si>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</si>
  <si>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</si>
  <si>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</si>
  <si>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</si>
  <si>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</si>
  <si>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 xml:space="preserve">   drogomyskie Święto, Jasełka, dożynki, kolędowanie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</si>
  <si>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</si>
  <si>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</si>
  <si>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</si>
  <si>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</si>
  <si>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</si>
  <si>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</si>
  <si>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</si>
  <si>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</si>
  <si>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</si>
  <si>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</si>
  <si>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</si>
  <si>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</si>
  <si>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</si>
  <si>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</si>
  <si>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</si>
  <si>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</si>
  <si>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</si>
  <si>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</si>
  <si>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</si>
  <si>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</si>
  <si>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</si>
  <si>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</si>
  <si>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Zakup turbowentylatora</t>
  </si>
  <si>
    <t>Opracowanie projektu zarurowania potoku Młynówka</t>
  </si>
  <si>
    <t>Modernizacja i rozbudowa kanalizacji ul. Towarowa w Strumieniu</t>
  </si>
  <si>
    <t>Dobudowa sanitariatów w pawilonie sportowym w Drogomyślu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</si>
  <si>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</si>
  <si>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</si>
  <si>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</si>
  <si>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</si>
  <si>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</si>
  <si>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</si>
  <si>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</si>
  <si>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</si>
  <si>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</si>
  <si>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</si>
  <si>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</si>
  <si>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</si>
  <si>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</si>
  <si>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</si>
  <si>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</si>
  <si>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</si>
  <si>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</si>
  <si>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</si>
  <si>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</si>
  <si>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</si>
  <si>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</si>
  <si>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Załącznik Nr 2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</si>
  <si>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</si>
  <si>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</si>
  <si>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</si>
  <si>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</si>
  <si>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</si>
  <si>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</si>
  <si>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</si>
  <si>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</si>
  <si>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</si>
  <si>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</si>
  <si>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</si>
  <si>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</si>
  <si>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*zarurowanie rowu biegnącego wzdłuż ulicy Starowiejskiej w Zbytkowie</t>
  </si>
  <si>
    <t>*zakup usług telefonii telekomunikacyjnych</t>
  </si>
  <si>
    <t>*zakup materiałów papierniczych</t>
  </si>
  <si>
    <t>*szkolenia pracowników niebędących członkami korpusu służby cywilnej</t>
  </si>
  <si>
    <t>*opłaty z tytułu zakupu usług telekomunikacyjnych telefonii komórkowej</t>
  </si>
  <si>
    <t>*opłaty z tytułu zakupu usług telekomunikacyjnych telefonii stacjonarnej</t>
  </si>
  <si>
    <t>*zakup akcesoriów komputerowych, w tym programów i licencji</t>
  </si>
  <si>
    <t>*wynagrodzenia i pochodne od wynagrodzeń</t>
  </si>
  <si>
    <t>*prace społecznie użyteczne</t>
  </si>
  <si>
    <t>90002</t>
  </si>
  <si>
    <t>Gospodarka odpadami</t>
  </si>
  <si>
    <t xml:space="preserve">  wynagrodzenia i pochodne od wynagrodzeń</t>
  </si>
  <si>
    <t>*remont placu manewrowego przy OSP Strumień</t>
  </si>
  <si>
    <t>*realizacja Programu Profilaktyki Chorób Układu Sercowo-Naczyniowego</t>
  </si>
  <si>
    <t>*przeprowadzenie pełnej inwentaryzacji obiektów zawierających azbest wraz z opracowaniem gminnego programu usuwania wyrobów zawierających azbest</t>
  </si>
  <si>
    <t>*projekt oświetlenia parku w Strumieniu zamontowanie lamp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</si>
  <si>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</si>
  <si>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</si>
  <si>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</si>
  <si>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</si>
  <si>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</si>
  <si>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</si>
  <si>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</si>
  <si>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</si>
  <si>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</si>
  <si>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</si>
  <si>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</si>
  <si>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</si>
  <si>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</si>
  <si>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</si>
  <si>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</si>
  <si>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</si>
  <si>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</si>
  <si>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</si>
  <si>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</si>
  <si>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</si>
  <si>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</si>
  <si>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</si>
  <si>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</si>
  <si>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</si>
  <si>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</si>
  <si>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</si>
  <si>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</si>
  <si>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</si>
  <si>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</si>
  <si>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</si>
  <si>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</si>
  <si>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</si>
  <si>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</si>
  <si>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</si>
  <si>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</si>
  <si>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</si>
  <si>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</si>
  <si>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</si>
  <si>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</si>
  <si>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</si>
  <si>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</si>
  <si>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</si>
  <si>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</si>
  <si>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</si>
  <si>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</si>
  <si>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</si>
  <si>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</si>
  <si>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</si>
  <si>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</si>
  <si>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</si>
  <si>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</si>
  <si>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</si>
  <si>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</si>
  <si>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</si>
  <si>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</si>
  <si>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</si>
  <si>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</si>
  <si>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</si>
  <si>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</si>
  <si>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</si>
  <si>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</si>
  <si>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</si>
  <si>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</si>
  <si>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</si>
  <si>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</si>
  <si>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</si>
  <si>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</si>
  <si>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</si>
  <si>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</si>
  <si>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</si>
  <si>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</si>
  <si>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</si>
  <si>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</si>
  <si>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</si>
  <si>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</si>
  <si>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</si>
  <si>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*modernizacja Ratusza w Strumieniu</t>
  </si>
  <si>
    <t>Modernizacja Sali Widowiskowej w Pruchnej</t>
  </si>
  <si>
    <t>Modernizacja Sali Widowiskowej w Bąkowie</t>
  </si>
  <si>
    <t>Modernizacja Ratusza w Strumieniu</t>
  </si>
  <si>
    <t>Modernizacja parku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</si>
  <si>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</si>
  <si>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</si>
  <si>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</si>
  <si>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</si>
  <si>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</si>
  <si>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</si>
  <si>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</si>
  <si>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</si>
  <si>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</si>
  <si>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</si>
  <si>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</si>
  <si>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</si>
  <si>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</si>
  <si>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</si>
  <si>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</si>
  <si>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</si>
  <si>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</si>
  <si>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</si>
  <si>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</si>
  <si>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</si>
  <si>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</si>
  <si>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</si>
  <si>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</si>
  <si>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</si>
  <si>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podmiotowe</t>
  </si>
  <si>
    <t>Dotacje celowe</t>
  </si>
  <si>
    <t>RAZEM (1+2+3+4+5)</t>
  </si>
  <si>
    <t>Stan funduszu obrotowego na początek roku</t>
  </si>
  <si>
    <t>PRZYCHODY OGÓŁEM (6+7+8)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</si>
  <si>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</si>
  <si>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</si>
  <si>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</si>
  <si>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</si>
  <si>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</si>
  <si>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Rozliczenia z budżetem</t>
  </si>
  <si>
    <t>RAZEM (10+11+12+13+14)</t>
  </si>
  <si>
    <t>Podatek dochodowy od osób prawnych</t>
  </si>
  <si>
    <t>Inne zmniejszenia</t>
  </si>
  <si>
    <t>Stan środków obrotowych na koniec roku</t>
  </si>
  <si>
    <t>ROZCHODY RAZEM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</si>
  <si>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</si>
  <si>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</si>
  <si>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</si>
  <si>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</si>
  <si>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</si>
  <si>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</si>
  <si>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</si>
  <si>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</si>
  <si>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inwestycje</t>
  </si>
  <si>
    <t>przedmio-             towe</t>
  </si>
  <si>
    <t>podmio-                  towe</t>
  </si>
  <si>
    <t>Rozdz.</t>
  </si>
  <si>
    <t>Pozost. przych. własne</t>
  </si>
  <si>
    <t>celo-             we</t>
  </si>
  <si>
    <t>Załącznik Nr 5a</t>
  </si>
  <si>
    <t>*modernizacja Sali Widowiskowej w Pruchnej</t>
  </si>
  <si>
    <t>*modernizacja Sali Widowiskowej w Bąkowie</t>
  </si>
  <si>
    <t xml:space="preserve">dotacja - wpłaty składek do Stowarzyszenia Rozwoju Regionalnego Olza </t>
  </si>
  <si>
    <t>*wymiana drzwi w OSP Bąków</t>
  </si>
  <si>
    <t>dotacja na dowóz dzieci niepełnosprawnych z terenu gminy Strumień do ośrodka rehabilitacyjnego w Cieszynie</t>
  </si>
  <si>
    <t>*"Posiłek dla potrzebujących"</t>
  </si>
  <si>
    <t xml:space="preserve">*modernizacja parku w Strumieniu </t>
  </si>
  <si>
    <t xml:space="preserve">   chór ewangelicki Drogomyśl, Lutnia</t>
  </si>
  <si>
    <t>*oświetlenie ulic - modernizacja oświetlenia w gminie Strumień</t>
  </si>
  <si>
    <t>*zakup usług zdrowotnych</t>
  </si>
  <si>
    <t xml:space="preserve">*zakup usług remontowych </t>
  </si>
  <si>
    <t>Rekultywacja drogi rolniczej w Zbytkowie</t>
  </si>
  <si>
    <t>Wykonanie drogi i zjazdu na terenach przemysłowych w Strumieniu</t>
  </si>
  <si>
    <t>Adaptacja pomieszczeń na lokale socjalne</t>
  </si>
  <si>
    <t>PRZYCHODY I WYDATKI STANOWIĄCE KOSZTY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</si>
  <si>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</si>
  <si>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</si>
  <si>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</si>
  <si>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</si>
  <si>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Załącznik Nr 7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</si>
  <si>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</si>
  <si>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</si>
  <si>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</si>
  <si>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</si>
  <si>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</si>
  <si>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</si>
  <si>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</si>
  <si>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</si>
  <si>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</si>
  <si>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</si>
  <si>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</si>
  <si>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</si>
  <si>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</si>
  <si>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</si>
  <si>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</si>
  <si>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</si>
  <si>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</si>
  <si>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</si>
  <si>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</si>
  <si>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</si>
  <si>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</si>
  <si>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</si>
  <si>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</si>
  <si>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</si>
  <si>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</si>
  <si>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 xml:space="preserve">ZAKŁADÓW BUDŻETOWYCH 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</si>
  <si>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</si>
  <si>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</si>
  <si>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</si>
  <si>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</si>
  <si>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</si>
  <si>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</si>
  <si>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</si>
  <si>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</si>
  <si>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</si>
  <si>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</si>
  <si>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</si>
  <si>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</si>
  <si>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</si>
  <si>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</si>
  <si>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</si>
  <si>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</si>
  <si>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</si>
  <si>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</si>
  <si>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</si>
  <si>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</si>
  <si>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</si>
  <si>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</si>
  <si>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</si>
  <si>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</si>
  <si>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</si>
  <si>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</si>
  <si>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</si>
  <si>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</si>
  <si>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</si>
  <si>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</si>
  <si>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</si>
  <si>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</si>
  <si>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</si>
  <si>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</si>
  <si>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</si>
  <si>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</si>
  <si>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</si>
  <si>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</si>
  <si>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</si>
  <si>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</si>
  <si>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</si>
  <si>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*odkomarzanie terenów gminy</t>
  </si>
  <si>
    <t>*budowa chodnika w Drogomyślu</t>
  </si>
  <si>
    <t>*rekultywacja ul. Sarnia w Pruchnej, ul. Rybia Bąków</t>
  </si>
  <si>
    <t>*utrzymanie i remonty istniejących ścieżek rowerowych</t>
  </si>
  <si>
    <t>*odtworzenie rowów przydrożnych</t>
  </si>
  <si>
    <t>*ogłoszenie o przetargach</t>
  </si>
  <si>
    <t>*analiza ZGKiM</t>
  </si>
  <si>
    <t>*zakup samochodu</t>
  </si>
  <si>
    <t>*wykup gruntów</t>
  </si>
  <si>
    <t>*adaptacja pomieszczeń na lokale socjalne</t>
  </si>
  <si>
    <t>*środki na wypłatę odszkodowań z tytułu niemożności użytkowania tych gruntów pod ciepłociągiem</t>
  </si>
  <si>
    <t>*koszty związane ze stałymi opłatami liczników wody, energii</t>
  </si>
  <si>
    <t>*opłaty na Spółkę Wodną za grunty komunalne</t>
  </si>
  <si>
    <t>*wykup gruntu pod przepompownię przy ul. Podwale w Strumieniu</t>
  </si>
  <si>
    <t>*remont cmentarza w Strumieniu</t>
  </si>
  <si>
    <t>*odszkodowanie za przejęcie dróg w trybie art. 73</t>
  </si>
  <si>
    <t>*zamierzenie drogi rolniczej w Zbytkowie</t>
  </si>
  <si>
    <t>*cyfrowe urządzenie wielofunkcyjne</t>
  </si>
  <si>
    <t>*uroczysta sesja, rozmowy telefoniczne</t>
  </si>
  <si>
    <t>*zakup materiałów papierniczych do sprzętu drukarskiego</t>
  </si>
  <si>
    <t>*szkolenia radnych</t>
  </si>
  <si>
    <t>*wydatki osobowe  niezaliczone do wynagrodzeń</t>
  </si>
  <si>
    <t>*wymiana kulturalna pomiędzy Petrwaldem a Strumieniem</t>
  </si>
  <si>
    <t>*promocja</t>
  </si>
  <si>
    <t>Wybory do rad gmin, rad powiatów i sejmików województw, wybory wójtów, burmistrzów i prezydentów miast oraz referenda gminne, powiatowe, wojewódzkie</t>
  </si>
  <si>
    <t>75109</t>
  </si>
  <si>
    <t>*wpłaty jednostek na fundusz celowy</t>
  </si>
  <si>
    <t>*projekt modernizacji Sali widowiskowej w Pruchnej</t>
  </si>
  <si>
    <t>*remont zaplecza kuchennego przy Sali OSP Pruchna</t>
  </si>
  <si>
    <t>*remont schodów i podestów, dojścia do syreny alarmowej OSP Drogomyśl</t>
  </si>
  <si>
    <t>*inkasenci opłaty targowej</t>
  </si>
  <si>
    <t>*szkolenia</t>
  </si>
  <si>
    <t>*współudział w zakupie ambulansu sanitarnego dla Pogotowia Ratunkowego</t>
  </si>
  <si>
    <t>85415</t>
  </si>
  <si>
    <t>Pomoc materialna dla uczniów</t>
  </si>
  <si>
    <t>opracowanie projektu zarurowania potoku Młynówka</t>
  </si>
  <si>
    <t>dopłata do kanalizacji wynikająca z rozliczeń</t>
  </si>
  <si>
    <t>dopłata do eksploatacji kanalizacji</t>
  </si>
  <si>
    <t>*uzupełnianie nasadzeń w parku</t>
  </si>
  <si>
    <t>*wysypanie alejek czerwonym kamieniem</t>
  </si>
  <si>
    <t>*opracowanie Programu ograniczenia niskiej emisji z budynków jednorodzinnych z dofinansowaniem wymiany pieców centralnego ogrzewania w domach jednorodzinnych</t>
  </si>
  <si>
    <t>92108</t>
  </si>
  <si>
    <t>Filharmonie, orkiestry, chóry, kapele</t>
  </si>
  <si>
    <t>*dobudowa sanitariatów w Pawilonie Sportowym w Drogomyślu</t>
  </si>
  <si>
    <t>*remont boiska sportowego (siatkówka) Bąków</t>
  </si>
  <si>
    <t>*remont pawilonu sportowego w Zabłociu</t>
  </si>
  <si>
    <t>Załącznik Nr 5
do uchwały Nr V/19/2007
Rady Miejskiej w Strumieniu
z dnia 30 stycznia 2007r.</t>
  </si>
  <si>
    <t>Załacznik Nr 1</t>
  </si>
  <si>
    <t>do Uchwały Nr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</si>
  <si>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</si>
  <si>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</si>
  <si>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</si>
  <si>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</si>
  <si>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</si>
  <si>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</si>
  <si>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</si>
  <si>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</si>
  <si>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</si>
  <si>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</si>
  <si>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</si>
  <si>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</si>
  <si>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</si>
  <si>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</si>
  <si>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</si>
  <si>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do Uchwały Nr V/19/2007</t>
  </si>
  <si>
    <t>z dnia 30 stycznia 2007 r.</t>
  </si>
  <si>
    <t>wynagrodzenia bezosobowe</t>
  </si>
  <si>
    <t>85195</t>
  </si>
  <si>
    <t>Partycypacja w budowie drogi powiatowej od Pruchnej do Drogomyśla - pomoc finansowa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</si>
  <si>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</si>
  <si>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</si>
  <si>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</si>
  <si>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</si>
  <si>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</si>
  <si>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</si>
  <si>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</si>
  <si>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</si>
  <si>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</si>
  <si>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</si>
  <si>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</si>
  <si>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</si>
  <si>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</si>
  <si>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</si>
  <si>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</si>
  <si>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</si>
  <si>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</si>
  <si>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</si>
  <si>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</si>
  <si>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</si>
  <si>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b) wydatki majątkowe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</si>
  <si>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</si>
  <si>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</si>
  <si>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</si>
  <si>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</si>
  <si>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</si>
  <si>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</si>
  <si>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</si>
  <si>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</si>
  <si>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</si>
  <si>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</si>
  <si>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</si>
  <si>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</si>
  <si>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</si>
  <si>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</si>
  <si>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</si>
  <si>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</si>
  <si>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</si>
  <si>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</si>
  <si>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</si>
  <si>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</si>
  <si>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</si>
  <si>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</si>
  <si>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</si>
  <si>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</si>
  <si>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</si>
  <si>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</si>
  <si>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</si>
  <si>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</si>
  <si>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</si>
  <si>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</si>
  <si>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</si>
  <si>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</si>
  <si>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</si>
  <si>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</si>
  <si>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</si>
  <si>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</si>
  <si>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</si>
  <si>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</si>
  <si>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</si>
  <si>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</si>
  <si>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*dotacja - wpłaty gmin na rzecz Izb Rolniczych</t>
  </si>
  <si>
    <t xml:space="preserve">dotacja - wpłaty składek do Związku Komunalnego Ziemi Cieszyńskiej oraz  Śląskiego Związku Gmin i Powiatów  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</si>
  <si>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</si>
  <si>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</si>
  <si>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</si>
  <si>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</si>
  <si>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</si>
  <si>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</si>
  <si>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</si>
  <si>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</si>
  <si>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</si>
  <si>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</si>
  <si>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</si>
  <si>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</si>
  <si>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</si>
  <si>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</si>
  <si>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</si>
  <si>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</si>
  <si>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</si>
  <si>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</si>
  <si>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</si>
  <si>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</si>
  <si>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</si>
  <si>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</si>
  <si>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</si>
  <si>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</si>
  <si>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</si>
  <si>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</si>
  <si>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</si>
  <si>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</si>
  <si>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</si>
  <si>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</si>
  <si>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</si>
  <si>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</si>
  <si>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</si>
  <si>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</si>
  <si>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</si>
  <si>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</si>
  <si>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</si>
  <si>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</si>
  <si>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</si>
  <si>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</si>
  <si>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</si>
  <si>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</si>
  <si>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</si>
  <si>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</si>
  <si>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</si>
  <si>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</si>
  <si>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</si>
  <si>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</si>
  <si>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</si>
  <si>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</si>
  <si>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</si>
  <si>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drogomyskie Święto, Jasełka, dożynki, kolędowanie</t>
  </si>
  <si>
    <t xml:space="preserve">   chór ewangelicki Drogomyśl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</si>
  <si>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</si>
  <si>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</si>
  <si>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</si>
  <si>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</si>
  <si>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</si>
  <si>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</si>
  <si>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</si>
  <si>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</si>
  <si>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</si>
  <si>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</si>
  <si>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</si>
  <si>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</si>
  <si>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</si>
  <si>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</si>
  <si>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*pozostałe usługi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</si>
  <si>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</si>
  <si>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</si>
  <si>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</si>
  <si>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</si>
  <si>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</si>
  <si>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</si>
  <si>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</si>
  <si>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</si>
  <si>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</si>
  <si>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</si>
  <si>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</si>
  <si>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</si>
  <si>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</si>
  <si>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</si>
  <si>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</si>
  <si>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</si>
  <si>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</si>
  <si>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</si>
  <si>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</si>
  <si>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</si>
  <si>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</si>
  <si>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</si>
  <si>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</si>
  <si>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</si>
  <si>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</si>
  <si>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</si>
  <si>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</si>
  <si>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</si>
  <si>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</si>
  <si>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</si>
  <si>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</si>
  <si>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</si>
  <si>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</si>
  <si>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</si>
  <si>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</si>
  <si>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</si>
  <si>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</si>
  <si>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</si>
  <si>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</si>
  <si>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</si>
  <si>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</si>
  <si>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</si>
  <si>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</si>
  <si>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</si>
  <si>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</si>
  <si>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</si>
  <si>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</si>
  <si>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</si>
  <si>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</si>
  <si>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</si>
  <si>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</si>
  <si>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</si>
  <si>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</si>
  <si>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</si>
  <si>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</si>
  <si>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</si>
  <si>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</si>
  <si>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</si>
  <si>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</si>
  <si>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</si>
  <si>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Wykup gruntu pod dalszy odcinek ul. J. Czarnoty w Strumieniu</t>
  </si>
  <si>
    <t>Budżet 2006</t>
  </si>
  <si>
    <t>Przew. wyk. 2006</t>
  </si>
  <si>
    <t>WYDATKI BUDŻETOWE NA ROK 2007 - Brudnopis</t>
  </si>
  <si>
    <t xml:space="preserve">Rozbudowa sieci kanalizacyjnej oczyszczalni ścieków w Strumieniu zgodnie z wieloletnim planem inwestycyjnym 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</si>
  <si>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</si>
  <si>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</si>
  <si>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</si>
  <si>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</si>
  <si>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</si>
  <si>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*doprowadzenie sieci wodociągowej do cmentarza komunalnego w Drogomyślu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</si>
  <si>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</si>
  <si>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</si>
  <si>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</si>
  <si>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</si>
  <si>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</si>
  <si>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</si>
  <si>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</si>
  <si>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</si>
  <si>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</si>
  <si>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*przygotowanie terenu pod trasy rowerowe</t>
  </si>
  <si>
    <t>*rekultywacja drogi rolniczej w Zbytkowie</t>
  </si>
  <si>
    <t>*wykonanie drogi i zjazdu na terenach przemysłowych w Strumieniu</t>
  </si>
  <si>
    <t xml:space="preserve">*modernizacja dróg </t>
  </si>
  <si>
    <t>*wykonanie elewacji Ośrodka zdrowia w Strumieniu</t>
  </si>
  <si>
    <t>*odszkodowanie za niemożność użytkowania gruntów zajętych pod przepompownią</t>
  </si>
  <si>
    <t>71035</t>
  </si>
  <si>
    <t>Cmentarze</t>
  </si>
  <si>
    <t>*zakup komputerów, abonament LEX</t>
  </si>
  <si>
    <t>*ustawienie tablic z informacją na temat atrakcyjności miasta</t>
  </si>
  <si>
    <t xml:space="preserve">  Związek Komunalny Ziemi Cieszyńskiej, Śląski Związek Gmin i Powiatów  </t>
  </si>
  <si>
    <t xml:space="preserve"> Stowarzyszenie Rozwoju i Współpracy Regionalnej "Olza"</t>
  </si>
  <si>
    <t>*OSP Bąków, OSP Drogomyśl, OSP Pruchna, OSP Strumień, OSP Zabłocie, OSP Zbytków, Zarząd - utrzymanie gotowości bojowej</t>
  </si>
  <si>
    <t>*zakup turbowentylatora</t>
  </si>
  <si>
    <t>modernizacja i rozbudowa kanalizacji ul. Towarowa w Strumieniu - projekt i wykonanie</t>
  </si>
  <si>
    <t>*remont komina w kotłowni</t>
  </si>
  <si>
    <t>*projekt sieci ciepłowniczej</t>
  </si>
  <si>
    <t xml:space="preserve">*oświetlenie ulic </t>
  </si>
  <si>
    <t>usunięcie zawilgoceń połączeń mufowych na sieci preizolowanej w kierunku ul. Oś. Powstańców oraz ul. Młyńskiej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</si>
  <si>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</si>
  <si>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</si>
  <si>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</si>
  <si>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</si>
  <si>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</si>
  <si>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</si>
  <si>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</si>
  <si>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*dozorowanie obiektów byłej kaflarni - Domena</t>
  </si>
  <si>
    <t xml:space="preserve">*zakup map, plany zagospodarowania przestrzennego 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</si>
  <si>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</si>
  <si>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</si>
  <si>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</si>
  <si>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</si>
  <si>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</si>
  <si>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</si>
  <si>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</si>
  <si>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</si>
  <si>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</si>
  <si>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</si>
  <si>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</si>
  <si>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*XVI Międzynarodowy Turniej w Piłce Nożnej</t>
  </si>
  <si>
    <t>*turniej halowy z piłce nożnej</t>
  </si>
  <si>
    <t>*koordynator sportu szkolnego i promocji zdrowia - realizacja Programu Profilaktyki Chorób Układu Sercowo-Naczyniowego</t>
  </si>
  <si>
    <t>III Spartakiada Sportowo-Rekreacyjna "Bulwa"</t>
  </si>
  <si>
    <t>Samorządowa Olimpiada Ziemi Cieszyńskiej w piłce nożnej</t>
  </si>
  <si>
    <t>Budowa wodociągu ul.Pasieczna w Zabłociu</t>
  </si>
  <si>
    <t>Odwodnienie osiedla w Drogomyślu</t>
  </si>
  <si>
    <t>Zakup komputerów</t>
  </si>
  <si>
    <t>60016</t>
  </si>
  <si>
    <t xml:space="preserve">                                                                                                          RAZEM</t>
  </si>
  <si>
    <t>a) wydatki bieżące (remonty)</t>
  </si>
  <si>
    <t>*partycypacja w budowie drogi powiatowej od Pruchnej do Drogomyśla</t>
  </si>
  <si>
    <t xml:space="preserve">   z tego: środki do dyspozycji jednostek pomocniczych </t>
  </si>
  <si>
    <t>*zakup przystanków i montaż - Zbytków, Pruchna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</si>
  <si>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</si>
  <si>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</si>
  <si>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</si>
  <si>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</si>
  <si>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</si>
  <si>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</si>
  <si>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</si>
  <si>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</si>
  <si>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</si>
  <si>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</si>
  <si>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</si>
  <si>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</si>
  <si>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</si>
  <si>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</si>
  <si>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</si>
  <si>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</si>
  <si>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</si>
  <si>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</si>
  <si>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</si>
  <si>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</si>
  <si>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</si>
  <si>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</si>
  <si>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</si>
  <si>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*budowa chodnika w Bąkowie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</si>
  <si>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</si>
  <si>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</si>
  <si>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</si>
  <si>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01078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</si>
  <si>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</si>
  <si>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</si>
  <si>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</si>
  <si>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</si>
  <si>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</si>
  <si>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</si>
  <si>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</si>
  <si>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</si>
  <si>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</si>
  <si>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</si>
  <si>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</si>
  <si>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</si>
  <si>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75478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</si>
  <si>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</si>
  <si>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</si>
  <si>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</si>
  <si>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</si>
  <si>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</si>
  <si>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</si>
  <si>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</si>
  <si>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</si>
  <si>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</si>
  <si>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</si>
  <si>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</si>
  <si>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Współfinansowanie zakupu ambulansu sanitarnego dla cieszyńskiego Pogotowia Ratunkowego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</si>
  <si>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</si>
  <si>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</si>
  <si>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</si>
  <si>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 xml:space="preserve">   Strumień      </t>
  </si>
  <si>
    <t>z dnia 28 listopada 2007 r.</t>
  </si>
  <si>
    <t>Nr XV/110/2007</t>
  </si>
  <si>
    <t>do Uchwały Nr XV/110/2007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</si>
</sst>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7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3" fontId="1" fillId="0" borderId="27" xfId="0" applyNumberFormat="1" applyFont="1" applyBorder="1" applyAlignment="1">
      <alignment horizontal="center" wrapText="1"/>
    </xf>
    <xf numFmtId="3" fontId="0" fillId="0" borderId="28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4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3" fillId="0" borderId="0" xfId="0" applyFont="1" applyAlignment="1">
      <alignment horizontal="center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3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0" fillId="0" borderId="19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0" fillId="0" borderId="55" xfId="0" applyNumberFormat="1" applyBorder="1" applyAlignment="1">
      <alignment/>
    </xf>
    <xf numFmtId="0" fontId="0" fillId="0" borderId="18" xfId="0" applyFill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6" xfId="0" applyNumberFormat="1" applyFont="1" applyBorder="1" applyAlignment="1">
      <alignment wrapText="1"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1" xfId="0" applyNumberFormat="1" applyFon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62" xfId="0" applyNumberFormat="1" applyBorder="1" applyAlignment="1">
      <alignment wrapText="1"/>
    </xf>
    <xf numFmtId="3" fontId="1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3" xfId="0" applyFont="1" applyBorder="1" applyAlignment="1">
      <alignment/>
    </xf>
    <xf numFmtId="0" fontId="0" fillId="0" borderId="6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3" fontId="6" fillId="0" borderId="2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" fontId="5" fillId="0" borderId="3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7" fillId="0" borderId="69" xfId="0" applyFont="1" applyBorder="1" applyAlignment="1">
      <alignment vertical="center" wrapText="1"/>
    </xf>
    <xf numFmtId="3" fontId="7" fillId="0" borderId="5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9" fontId="0" fillId="0" borderId="8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41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1" fillId="0" borderId="38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3" xfId="0" applyNumberFormat="1" applyFont="1" applyBorder="1" applyAlignment="1">
      <alignment/>
    </xf>
    <xf numFmtId="3" fontId="1" fillId="0" borderId="63" xfId="0" applyNumberFormat="1" applyFont="1" applyBorder="1" applyAlignment="1">
      <alignment wrapText="1"/>
    </xf>
    <xf numFmtId="3" fontId="1" fillId="0" borderId="7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21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8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0" fontId="0" fillId="0" borderId="30" xfId="0" applyBorder="1" applyAlignment="1">
      <alignment wrapText="1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1" xfId="0" applyNumberFormat="1" applyBorder="1" applyAlignment="1">
      <alignment horizontal="center"/>
    </xf>
    <xf numFmtId="49" fontId="0" fillId="0" borderId="13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0" fillId="0" borderId="14" xfId="0" applyNumberFormat="1" applyBorder="1" applyAlignment="1">
      <alignment/>
    </xf>
    <xf numFmtId="49" fontId="0" fillId="0" borderId="4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54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2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/>
    </xf>
    <xf numFmtId="3" fontId="2" fillId="0" borderId="6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0" fillId="0" borderId="27" xfId="0" applyBorder="1" applyAlignment="1">
      <alignment wrapText="1"/>
    </xf>
    <xf numFmtId="3" fontId="0" fillId="0" borderId="33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71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56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06" t="s">
        <v>710</v>
      </c>
      <c r="B1" s="406"/>
      <c r="C1" s="406"/>
      <c r="D1" s="406"/>
      <c r="E1" s="406"/>
      <c r="F1" s="295"/>
      <c r="G1" s="295"/>
      <c r="H1" s="295"/>
    </row>
    <row r="2" spans="1:8" ht="12" customHeight="1">
      <c r="A2" s="333"/>
      <c r="B2" s="333"/>
      <c r="C2" s="333"/>
      <c r="D2" s="333"/>
      <c r="E2" s="333"/>
      <c r="F2" s="295"/>
      <c r="G2" s="295"/>
      <c r="H2" s="295"/>
    </row>
    <row r="3" spans="1:8" ht="12" customHeight="1">
      <c r="A3" s="406" t="s">
        <v>682</v>
      </c>
      <c r="B3" s="406"/>
      <c r="C3" s="406"/>
      <c r="D3" s="406"/>
      <c r="E3" s="406"/>
      <c r="F3" s="295"/>
      <c r="G3" s="295"/>
      <c r="H3" s="295"/>
    </row>
    <row r="4" spans="1:8" ht="12" customHeight="1">
      <c r="A4" s="406" t="s">
        <v>677</v>
      </c>
      <c r="B4" s="406"/>
      <c r="C4" s="406"/>
      <c r="D4" s="406"/>
      <c r="E4" s="406"/>
      <c r="F4" s="295"/>
      <c r="G4" s="295"/>
      <c r="H4" s="295"/>
    </row>
    <row r="5" spans="1:8" ht="12" customHeight="1">
      <c r="A5" s="406" t="s">
        <v>678</v>
      </c>
      <c r="B5" s="406"/>
      <c r="C5" s="406"/>
      <c r="D5" s="406"/>
      <c r="E5" s="406"/>
      <c r="F5" s="295"/>
      <c r="G5" s="295"/>
      <c r="H5" s="295"/>
    </row>
    <row r="6" spans="1:8" ht="12" customHeight="1">
      <c r="A6" s="333" t="s">
        <v>707</v>
      </c>
      <c r="B6" s="333"/>
      <c r="C6" s="333"/>
      <c r="D6" s="333"/>
      <c r="E6" s="333"/>
      <c r="F6" s="295"/>
      <c r="G6" s="295"/>
      <c r="H6" s="295"/>
    </row>
    <row r="7" spans="1:8" ht="15" customHeight="1" thickBot="1">
      <c r="A7" s="407"/>
      <c r="B7" s="407"/>
      <c r="C7" s="407"/>
      <c r="D7" s="407"/>
      <c r="E7" s="407"/>
      <c r="F7" s="407"/>
      <c r="G7" s="407"/>
      <c r="H7" s="407"/>
    </row>
    <row r="8" spans="1:8" ht="15" customHeight="1">
      <c r="A8" s="408" t="s">
        <v>25</v>
      </c>
      <c r="B8" s="403" t="s">
        <v>658</v>
      </c>
      <c r="C8" s="404"/>
      <c r="D8" s="404"/>
      <c r="E8" s="401"/>
      <c r="F8" s="297"/>
      <c r="G8" s="297"/>
      <c r="H8" s="297"/>
    </row>
    <row r="9" spans="1:8" ht="15" customHeight="1">
      <c r="A9" s="409"/>
      <c r="B9" s="324" t="s">
        <v>15</v>
      </c>
      <c r="C9" s="424" t="s">
        <v>659</v>
      </c>
      <c r="D9" s="424"/>
      <c r="E9" s="425"/>
      <c r="F9" s="296"/>
      <c r="G9" s="296"/>
      <c r="H9" s="297"/>
    </row>
    <row r="10" spans="1:8" ht="15" customHeight="1" thickBot="1">
      <c r="A10" s="402"/>
      <c r="B10" s="311" t="s">
        <v>255</v>
      </c>
      <c r="C10" s="309">
        <v>2005</v>
      </c>
      <c r="D10" s="309">
        <v>2006</v>
      </c>
      <c r="E10" s="310">
        <v>2007</v>
      </c>
      <c r="F10" s="296"/>
      <c r="G10" s="296"/>
      <c r="H10" s="297"/>
    </row>
    <row r="11" spans="1:8" ht="12.75">
      <c r="A11" s="316">
        <v>1</v>
      </c>
      <c r="B11" s="312">
        <v>2</v>
      </c>
      <c r="C11" s="307">
        <v>3</v>
      </c>
      <c r="D11" s="307">
        <v>4</v>
      </c>
      <c r="E11" s="308">
        <v>5</v>
      </c>
      <c r="F11" s="296"/>
      <c r="G11" s="296"/>
      <c r="H11" s="297"/>
    </row>
    <row r="12" spans="1:8" ht="12.75">
      <c r="A12" s="317" t="s">
        <v>660</v>
      </c>
      <c r="B12" s="313">
        <f>SUM(C12:E12)</f>
        <v>0</v>
      </c>
      <c r="C12" s="300"/>
      <c r="D12" s="300"/>
      <c r="E12" s="301"/>
      <c r="F12" s="297"/>
      <c r="G12" s="297"/>
      <c r="H12" s="297"/>
    </row>
    <row r="13" spans="1:8" ht="12.75">
      <c r="A13" s="318" t="s">
        <v>661</v>
      </c>
      <c r="B13" s="313"/>
      <c r="C13" s="300"/>
      <c r="D13" s="300"/>
      <c r="E13" s="301"/>
      <c r="F13" s="297"/>
      <c r="G13" s="297"/>
      <c r="H13" s="297"/>
    </row>
    <row r="14" spans="1:5" s="269" customFormat="1" ht="12.75">
      <c r="A14" s="319" t="s">
        <v>673</v>
      </c>
      <c r="B14" s="313"/>
      <c r="C14" s="300"/>
      <c r="D14" s="300"/>
      <c r="E14" s="301"/>
    </row>
    <row r="15" spans="1:5" s="286" customFormat="1" ht="12.75">
      <c r="A15" s="320" t="s">
        <v>674</v>
      </c>
      <c r="B15" s="313">
        <f>SUM(B16:B24)</f>
        <v>0</v>
      </c>
      <c r="C15" s="313">
        <f>SUM(C16:C24)</f>
        <v>0</v>
      </c>
      <c r="D15" s="313">
        <f>SUM(D16:D24)</f>
        <v>0</v>
      </c>
      <c r="E15" s="335">
        <f>SUM(E16:E24)</f>
        <v>0</v>
      </c>
    </row>
    <row r="16" spans="1:8" ht="12.75">
      <c r="A16" s="317" t="s">
        <v>662</v>
      </c>
      <c r="B16" s="313"/>
      <c r="C16" s="300"/>
      <c r="D16" s="300"/>
      <c r="E16" s="301"/>
      <c r="F16" s="297"/>
      <c r="G16" s="297"/>
      <c r="H16" s="297"/>
    </row>
    <row r="17" spans="1:8" ht="12.75">
      <c r="A17" s="318" t="s">
        <v>663</v>
      </c>
      <c r="B17" s="313"/>
      <c r="C17" s="300"/>
      <c r="D17" s="300"/>
      <c r="E17" s="301"/>
      <c r="F17" s="296"/>
      <c r="G17" s="296"/>
      <c r="H17" s="297"/>
    </row>
    <row r="18" spans="1:8" ht="12.75">
      <c r="A18" s="318" t="s">
        <v>664</v>
      </c>
      <c r="B18" s="313"/>
      <c r="C18" s="300"/>
      <c r="D18" s="300"/>
      <c r="E18" s="301"/>
      <c r="F18" s="296"/>
      <c r="G18" s="296"/>
      <c r="H18" s="297"/>
    </row>
    <row r="19" spans="1:8" ht="12.75">
      <c r="A19" s="320" t="s">
        <v>671</v>
      </c>
      <c r="B19" s="313"/>
      <c r="C19" s="300"/>
      <c r="D19" s="300"/>
      <c r="E19" s="301"/>
      <c r="F19" s="296"/>
      <c r="G19" s="296"/>
      <c r="H19" s="297"/>
    </row>
    <row r="20" spans="1:8" ht="12.75">
      <c r="A20" s="318" t="s">
        <v>665</v>
      </c>
      <c r="B20" s="313"/>
      <c r="C20" s="299"/>
      <c r="D20" s="299"/>
      <c r="E20" s="303"/>
      <c r="F20" s="296"/>
      <c r="G20" s="296"/>
      <c r="H20" s="297"/>
    </row>
    <row r="21" spans="1:5" s="286" customFormat="1" ht="12.75">
      <c r="A21" s="320" t="s">
        <v>666</v>
      </c>
      <c r="B21" s="313"/>
      <c r="C21" s="299"/>
      <c r="D21" s="299"/>
      <c r="E21" s="303"/>
    </row>
    <row r="22" spans="1:8" ht="12.75">
      <c r="A22" s="318" t="s">
        <v>667</v>
      </c>
      <c r="B22" s="313"/>
      <c r="C22" s="299"/>
      <c r="D22" s="299"/>
      <c r="E22" s="303"/>
      <c r="F22" s="296"/>
      <c r="G22" s="296"/>
      <c r="H22" s="297"/>
    </row>
    <row r="23" spans="1:8" ht="12.75">
      <c r="A23" s="318" t="s">
        <v>668</v>
      </c>
      <c r="B23" s="313"/>
      <c r="C23" s="300"/>
      <c r="D23" s="300"/>
      <c r="E23" s="301"/>
      <c r="F23" s="297"/>
      <c r="G23" s="297"/>
      <c r="H23" s="297"/>
    </row>
    <row r="24" spans="1:8" ht="12.75">
      <c r="A24" s="321" t="s">
        <v>669</v>
      </c>
      <c r="B24" s="313"/>
      <c r="C24" s="300"/>
      <c r="D24" s="300"/>
      <c r="E24" s="301"/>
      <c r="F24" s="297"/>
      <c r="G24" s="297"/>
      <c r="H24" s="297"/>
    </row>
    <row r="25" spans="1:8" ht="12.75">
      <c r="A25" s="322" t="s">
        <v>675</v>
      </c>
      <c r="B25" s="313"/>
      <c r="C25" s="300"/>
      <c r="D25" s="300"/>
      <c r="E25" s="301"/>
      <c r="F25" s="297"/>
      <c r="G25" s="297"/>
      <c r="H25" s="297"/>
    </row>
    <row r="26" spans="1:8" ht="12.75">
      <c r="A26" s="319" t="s">
        <v>672</v>
      </c>
      <c r="B26" s="314"/>
      <c r="C26" s="298"/>
      <c r="D26" s="298"/>
      <c r="E26" s="304"/>
      <c r="F26" s="297"/>
      <c r="G26" s="297"/>
      <c r="H26" s="297"/>
    </row>
    <row r="27" spans="1:8" ht="13.5" thickBot="1">
      <c r="A27" s="323" t="s">
        <v>670</v>
      </c>
      <c r="B27" s="315"/>
      <c r="C27" s="305"/>
      <c r="D27" s="305"/>
      <c r="E27" s="306"/>
      <c r="F27" s="297"/>
      <c r="G27" s="297"/>
      <c r="H27" s="297"/>
    </row>
    <row r="28" spans="1:8" ht="12.75">
      <c r="A28" s="326"/>
      <c r="B28" s="326"/>
      <c r="C28" s="326"/>
      <c r="D28" s="326"/>
      <c r="E28" s="326"/>
      <c r="F28" s="297"/>
      <c r="G28" s="297"/>
      <c r="H28" s="297"/>
    </row>
    <row r="29" spans="1:5" ht="25.5" customHeight="1">
      <c r="A29" s="420" t="s">
        <v>711</v>
      </c>
      <c r="B29" s="420"/>
      <c r="C29" s="420"/>
      <c r="D29" s="420"/>
      <c r="E29" s="420"/>
    </row>
    <row r="30" ht="13.5" thickBot="1">
      <c r="A30" s="325"/>
    </row>
    <row r="31" spans="1:5" s="2" customFormat="1" ht="18" customHeight="1" thickBot="1">
      <c r="A31" s="421" t="s">
        <v>16</v>
      </c>
      <c r="B31" s="422"/>
      <c r="C31" s="422"/>
      <c r="D31" s="422"/>
      <c r="E31" s="423"/>
    </row>
    <row r="32" spans="1:5" ht="12.75">
      <c r="A32" s="331" t="s">
        <v>17</v>
      </c>
      <c r="B32" s="332"/>
      <c r="C32" s="410" t="s">
        <v>22</v>
      </c>
      <c r="D32" s="410"/>
      <c r="E32" s="414"/>
    </row>
    <row r="33" spans="1:5" ht="12.75">
      <c r="A33" s="105" t="s">
        <v>18</v>
      </c>
      <c r="B33" s="300"/>
      <c r="C33" s="411"/>
      <c r="D33" s="411"/>
      <c r="E33" s="415"/>
    </row>
    <row r="34" spans="1:5" ht="12.75">
      <c r="A34" s="302" t="s">
        <v>19</v>
      </c>
      <c r="B34" s="417"/>
      <c r="C34" s="418"/>
      <c r="D34" s="418"/>
      <c r="E34" s="419"/>
    </row>
    <row r="35" spans="1:5" ht="12.75">
      <c r="A35" s="105" t="s">
        <v>20</v>
      </c>
      <c r="B35" s="300"/>
      <c r="C35" s="412" t="s">
        <v>23</v>
      </c>
      <c r="D35" s="412"/>
      <c r="E35" s="415"/>
    </row>
    <row r="36" spans="1:5" ht="13.5" thickBot="1">
      <c r="A36" s="106" t="s">
        <v>21</v>
      </c>
      <c r="B36" s="327"/>
      <c r="C36" s="405"/>
      <c r="D36" s="405"/>
      <c r="E36" s="416"/>
    </row>
    <row r="37" spans="1:5" s="83" customFormat="1" ht="18" customHeight="1" thickBot="1">
      <c r="A37" s="328" t="s">
        <v>223</v>
      </c>
      <c r="B37" s="329">
        <f>SUM(B33:B36)</f>
        <v>0</v>
      </c>
      <c r="C37" s="413" t="s">
        <v>223</v>
      </c>
      <c r="D37" s="413"/>
      <c r="E37" s="330">
        <f>SUM(E32:E36)</f>
        <v>0</v>
      </c>
    </row>
    <row r="38" ht="12.75">
      <c r="E38" s="286"/>
    </row>
  </sheetData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9" sqref="J29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82" customWidth="1"/>
    <col min="4" max="4" width="9.00390625" style="82" customWidth="1"/>
    <col min="5" max="5" width="7.140625" style="82" customWidth="1"/>
    <col min="6" max="6" width="12.28125" style="288" customWidth="1"/>
    <col min="7" max="7" width="9.140625" style="1" customWidth="1"/>
  </cols>
  <sheetData>
    <row r="1" spans="4:6" ht="12.75">
      <c r="D1" s="433" t="s">
        <v>256</v>
      </c>
      <c r="E1" s="433"/>
      <c r="F1" s="433"/>
    </row>
    <row r="2" spans="4:6" ht="12.75">
      <c r="D2" s="117" t="s">
        <v>388</v>
      </c>
      <c r="E2" s="117"/>
      <c r="F2" s="117"/>
    </row>
    <row r="3" spans="4:6" ht="12.75">
      <c r="D3" t="s">
        <v>265</v>
      </c>
      <c r="E3"/>
      <c r="F3"/>
    </row>
    <row r="4" spans="4:6" ht="12.75">
      <c r="D4" s="433" t="s">
        <v>571</v>
      </c>
      <c r="E4" s="433"/>
      <c r="F4" s="433"/>
    </row>
    <row r="5" spans="4:6" ht="12.75">
      <c r="D5" s="433" t="s">
        <v>389</v>
      </c>
      <c r="E5" s="433"/>
      <c r="F5" s="433"/>
    </row>
    <row r="6" spans="4:6" ht="12.75">
      <c r="D6"/>
      <c r="E6"/>
      <c r="F6"/>
    </row>
    <row r="7" spans="4:6" ht="12.75">
      <c r="D7"/>
      <c r="E7"/>
      <c r="F7"/>
    </row>
    <row r="8" spans="4:6" ht="12.75">
      <c r="D8"/>
      <c r="E8"/>
      <c r="F8"/>
    </row>
    <row r="9" spans="1:6" ht="15.75">
      <c r="A9" s="477" t="s">
        <v>257</v>
      </c>
      <c r="B9" s="477"/>
      <c r="C9" s="477"/>
      <c r="D9" s="477"/>
      <c r="E9" s="477"/>
      <c r="F9" s="477"/>
    </row>
    <row r="10" spans="1:6" ht="15.75">
      <c r="A10" s="477" t="s">
        <v>12</v>
      </c>
      <c r="B10" s="477"/>
      <c r="C10" s="477"/>
      <c r="D10" s="477"/>
      <c r="E10" s="477"/>
      <c r="F10" s="477"/>
    </row>
    <row r="11" spans="1:6" ht="15.75">
      <c r="A11" s="70"/>
      <c r="B11" s="70"/>
      <c r="C11" s="70"/>
      <c r="D11" s="70"/>
      <c r="E11" s="70"/>
      <c r="F11" s="70"/>
    </row>
    <row r="12" ht="13.5" thickBot="1"/>
    <row r="13" spans="1:6" ht="26.25" customHeight="1">
      <c r="A13" s="514" t="s">
        <v>26</v>
      </c>
      <c r="B13" s="516" t="s">
        <v>253</v>
      </c>
      <c r="C13" s="479" t="s">
        <v>77</v>
      </c>
      <c r="D13" s="466"/>
      <c r="E13" s="482"/>
      <c r="F13" s="518" t="s">
        <v>252</v>
      </c>
    </row>
    <row r="14" spans="1:6" ht="13.5" thickBot="1">
      <c r="A14" s="515"/>
      <c r="B14" s="517"/>
      <c r="C14" s="73" t="s">
        <v>27</v>
      </c>
      <c r="D14" s="74" t="s">
        <v>70</v>
      </c>
      <c r="E14" s="364" t="s">
        <v>78</v>
      </c>
      <c r="F14" s="519"/>
    </row>
    <row r="15" spans="1:7" s="269" customFormat="1" ht="15" customHeight="1">
      <c r="A15" s="392">
        <v>1</v>
      </c>
      <c r="B15" s="393" t="s">
        <v>648</v>
      </c>
      <c r="C15" s="372" t="s">
        <v>30</v>
      </c>
      <c r="D15" s="366" t="s">
        <v>592</v>
      </c>
      <c r="E15" s="367">
        <v>6050</v>
      </c>
      <c r="F15" s="369">
        <v>70000</v>
      </c>
      <c r="G15" s="1"/>
    </row>
    <row r="16" spans="1:7" s="269" customFormat="1" ht="25.5" customHeight="1">
      <c r="A16" s="334">
        <v>2</v>
      </c>
      <c r="B16" s="394" t="s">
        <v>392</v>
      </c>
      <c r="C16" s="373" t="s">
        <v>33</v>
      </c>
      <c r="D16" s="365" t="s">
        <v>105</v>
      </c>
      <c r="E16" s="368">
        <v>6300</v>
      </c>
      <c r="F16" s="370">
        <v>100000</v>
      </c>
      <c r="G16" s="1"/>
    </row>
    <row r="17" spans="1:7" s="269" customFormat="1" ht="15" customHeight="1">
      <c r="A17" s="334">
        <v>3</v>
      </c>
      <c r="B17" s="394" t="s">
        <v>248</v>
      </c>
      <c r="C17" s="373" t="s">
        <v>33</v>
      </c>
      <c r="D17" s="365" t="s">
        <v>651</v>
      </c>
      <c r="E17" s="368">
        <v>6050</v>
      </c>
      <c r="F17" s="370">
        <v>80000</v>
      </c>
      <c r="G17" s="1"/>
    </row>
    <row r="18" spans="1:7" s="269" customFormat="1" ht="25.5" customHeight="1">
      <c r="A18" s="334">
        <v>4</v>
      </c>
      <c r="B18" s="394" t="s">
        <v>249</v>
      </c>
      <c r="C18" s="373" t="s">
        <v>33</v>
      </c>
      <c r="D18" s="365" t="s">
        <v>651</v>
      </c>
      <c r="E18" s="368">
        <v>6050</v>
      </c>
      <c r="F18" s="370">
        <v>50000</v>
      </c>
      <c r="G18" s="1"/>
    </row>
    <row r="19" spans="1:7" s="269" customFormat="1" ht="15" customHeight="1">
      <c r="A19" s="334">
        <v>5</v>
      </c>
      <c r="B19" s="394" t="s">
        <v>250</v>
      </c>
      <c r="C19" s="373" t="s">
        <v>35</v>
      </c>
      <c r="D19" s="365" t="s">
        <v>113</v>
      </c>
      <c r="E19" s="368">
        <v>6050</v>
      </c>
      <c r="F19" s="370">
        <v>15000</v>
      </c>
      <c r="G19" s="1"/>
    </row>
    <row r="20" spans="1:7" s="269" customFormat="1" ht="15" customHeight="1">
      <c r="A20" s="334">
        <v>6</v>
      </c>
      <c r="B20" s="86" t="s">
        <v>681</v>
      </c>
      <c r="C20" s="373" t="s">
        <v>35</v>
      </c>
      <c r="D20" s="365" t="s">
        <v>115</v>
      </c>
      <c r="E20" s="368">
        <v>6050</v>
      </c>
      <c r="F20" s="370">
        <v>60000</v>
      </c>
      <c r="G20" s="1"/>
    </row>
    <row r="21" spans="1:7" s="269" customFormat="1" ht="15" customHeight="1">
      <c r="A21" s="334">
        <v>7</v>
      </c>
      <c r="B21" s="394" t="s">
        <v>178</v>
      </c>
      <c r="C21" s="373" t="s">
        <v>35</v>
      </c>
      <c r="D21" s="365" t="s">
        <v>115</v>
      </c>
      <c r="E21" s="368">
        <v>6050</v>
      </c>
      <c r="F21" s="370">
        <v>60000</v>
      </c>
      <c r="G21" s="1"/>
    </row>
    <row r="22" spans="1:7" s="269" customFormat="1" ht="15" customHeight="1">
      <c r="A22" s="334">
        <v>8</v>
      </c>
      <c r="B22" s="394" t="s">
        <v>179</v>
      </c>
      <c r="C22" s="373" t="s">
        <v>35</v>
      </c>
      <c r="D22" s="365" t="s">
        <v>115</v>
      </c>
      <c r="E22" s="368">
        <v>6050</v>
      </c>
      <c r="F22" s="370">
        <v>10000</v>
      </c>
      <c r="G22" s="1"/>
    </row>
    <row r="23" spans="1:7" s="269" customFormat="1" ht="25.5" customHeight="1">
      <c r="A23" s="334">
        <v>9</v>
      </c>
      <c r="B23" s="394" t="s">
        <v>584</v>
      </c>
      <c r="C23" s="373" t="s">
        <v>35</v>
      </c>
      <c r="D23" s="365" t="s">
        <v>115</v>
      </c>
      <c r="E23" s="368">
        <v>6060</v>
      </c>
      <c r="F23" s="370">
        <v>20000</v>
      </c>
      <c r="G23" s="1"/>
    </row>
    <row r="24" spans="1:7" s="269" customFormat="1" ht="25.5" customHeight="1">
      <c r="A24" s="334">
        <v>10</v>
      </c>
      <c r="B24" s="86" t="s">
        <v>46</v>
      </c>
      <c r="C24" s="373" t="s">
        <v>35</v>
      </c>
      <c r="D24" s="365" t="s">
        <v>115</v>
      </c>
      <c r="E24" s="368">
        <v>6060</v>
      </c>
      <c r="F24" s="370">
        <v>8000</v>
      </c>
      <c r="G24" s="1"/>
    </row>
    <row r="25" spans="1:7" s="269" customFormat="1" ht="15" customHeight="1">
      <c r="A25" s="334">
        <v>11</v>
      </c>
      <c r="B25" s="86" t="s">
        <v>180</v>
      </c>
      <c r="C25" s="373" t="s">
        <v>39</v>
      </c>
      <c r="D25" s="365" t="s">
        <v>125</v>
      </c>
      <c r="E25" s="368">
        <v>6050</v>
      </c>
      <c r="F25" s="370">
        <v>200000</v>
      </c>
      <c r="G25" s="1"/>
    </row>
    <row r="26" spans="1:7" s="269" customFormat="1" ht="15" customHeight="1">
      <c r="A26" s="334">
        <v>12</v>
      </c>
      <c r="B26" s="394" t="s">
        <v>650</v>
      </c>
      <c r="C26" s="373" t="s">
        <v>39</v>
      </c>
      <c r="D26" s="365" t="s">
        <v>125</v>
      </c>
      <c r="E26" s="368">
        <v>6060</v>
      </c>
      <c r="F26" s="370">
        <v>18000</v>
      </c>
      <c r="G26" s="1"/>
    </row>
    <row r="27" spans="1:7" s="269" customFormat="1" ht="15" customHeight="1">
      <c r="A27" s="334">
        <v>13</v>
      </c>
      <c r="B27" s="395" t="s">
        <v>47</v>
      </c>
      <c r="C27" s="373" t="s">
        <v>43</v>
      </c>
      <c r="D27" s="365" t="s">
        <v>134</v>
      </c>
      <c r="E27" s="368">
        <v>6060</v>
      </c>
      <c r="F27" s="370">
        <v>4200</v>
      </c>
      <c r="G27" s="1"/>
    </row>
    <row r="28" spans="1:7" s="269" customFormat="1" ht="25.5" customHeight="1">
      <c r="A28" s="334">
        <v>14</v>
      </c>
      <c r="B28" s="395" t="s">
        <v>709</v>
      </c>
      <c r="C28" s="373" t="s">
        <v>159</v>
      </c>
      <c r="D28" s="365" t="s">
        <v>391</v>
      </c>
      <c r="E28" s="368">
        <v>6300</v>
      </c>
      <c r="F28" s="370">
        <v>6057</v>
      </c>
      <c r="G28" s="1"/>
    </row>
    <row r="29" spans="1:7" s="269" customFormat="1" ht="15" customHeight="1">
      <c r="A29" s="334">
        <v>15</v>
      </c>
      <c r="B29" s="86" t="s">
        <v>649</v>
      </c>
      <c r="C29" s="373" t="s">
        <v>57</v>
      </c>
      <c r="D29" s="365" t="s">
        <v>172</v>
      </c>
      <c r="E29" s="368">
        <v>6050</v>
      </c>
      <c r="F29" s="370">
        <v>100000</v>
      </c>
      <c r="G29" s="1"/>
    </row>
    <row r="30" spans="1:7" s="269" customFormat="1" ht="37.5" customHeight="1">
      <c r="A30" s="334">
        <v>16</v>
      </c>
      <c r="B30" s="86" t="s">
        <v>588</v>
      </c>
      <c r="C30" s="373" t="s">
        <v>57</v>
      </c>
      <c r="D30" s="365" t="s">
        <v>172</v>
      </c>
      <c r="E30" s="368">
        <v>6050</v>
      </c>
      <c r="F30" s="376">
        <v>6349350</v>
      </c>
      <c r="G30" s="1"/>
    </row>
    <row r="31" spans="1:7" s="269" customFormat="1" ht="15" customHeight="1">
      <c r="A31" s="334">
        <v>17</v>
      </c>
      <c r="B31" s="396" t="s">
        <v>48</v>
      </c>
      <c r="C31" s="373" t="s">
        <v>57</v>
      </c>
      <c r="D31" s="365" t="s">
        <v>172</v>
      </c>
      <c r="E31" s="368">
        <v>6050</v>
      </c>
      <c r="F31" s="370">
        <v>60000</v>
      </c>
      <c r="G31" s="1"/>
    </row>
    <row r="32" spans="1:7" s="269" customFormat="1" ht="25.5" customHeight="1">
      <c r="A32" s="334">
        <v>18</v>
      </c>
      <c r="B32" s="394" t="s">
        <v>49</v>
      </c>
      <c r="C32" s="373" t="s">
        <v>57</v>
      </c>
      <c r="D32" s="365" t="s">
        <v>172</v>
      </c>
      <c r="E32" s="368">
        <v>6050</v>
      </c>
      <c r="F32" s="370">
        <v>70000</v>
      </c>
      <c r="G32" s="1"/>
    </row>
    <row r="33" spans="1:7" s="269" customFormat="1" ht="15" customHeight="1">
      <c r="A33" s="334">
        <v>19</v>
      </c>
      <c r="B33" s="397" t="s">
        <v>181</v>
      </c>
      <c r="C33" s="373" t="s">
        <v>57</v>
      </c>
      <c r="D33" s="365" t="s">
        <v>182</v>
      </c>
      <c r="E33" s="368">
        <v>6050</v>
      </c>
      <c r="F33" s="370">
        <v>15000</v>
      </c>
      <c r="G33" s="1"/>
    </row>
    <row r="34" spans="1:7" s="269" customFormat="1" ht="15" customHeight="1">
      <c r="A34" s="334">
        <v>20</v>
      </c>
      <c r="B34" s="86" t="s">
        <v>589</v>
      </c>
      <c r="C34" s="373" t="s">
        <v>57</v>
      </c>
      <c r="D34" s="365" t="s">
        <v>186</v>
      </c>
      <c r="E34" s="368">
        <v>6050</v>
      </c>
      <c r="F34" s="370">
        <v>45000</v>
      </c>
      <c r="G34" s="1"/>
    </row>
    <row r="35" spans="1:7" s="269" customFormat="1" ht="15" customHeight="1">
      <c r="A35" s="334">
        <v>21</v>
      </c>
      <c r="B35" s="86" t="s">
        <v>590</v>
      </c>
      <c r="C35" s="373" t="s">
        <v>194</v>
      </c>
      <c r="D35" s="365" t="s">
        <v>196</v>
      </c>
      <c r="E35" s="368">
        <v>6050</v>
      </c>
      <c r="F35" s="370">
        <v>15000</v>
      </c>
      <c r="G35" s="1"/>
    </row>
    <row r="36" spans="1:7" s="269" customFormat="1" ht="25.5" customHeight="1" thickBot="1">
      <c r="A36" s="399">
        <v>22</v>
      </c>
      <c r="B36" s="398" t="s">
        <v>50</v>
      </c>
      <c r="C36" s="373" t="s">
        <v>194</v>
      </c>
      <c r="D36" s="365" t="s">
        <v>196</v>
      </c>
      <c r="E36" s="368">
        <v>6050</v>
      </c>
      <c r="F36" s="370">
        <v>10000</v>
      </c>
      <c r="G36" s="1"/>
    </row>
    <row r="37" spans="1:7" s="286" customFormat="1" ht="23.25" customHeight="1" thickBot="1">
      <c r="A37" s="512" t="s">
        <v>652</v>
      </c>
      <c r="B37" s="513"/>
      <c r="C37" s="513"/>
      <c r="D37" s="513"/>
      <c r="E37" s="513"/>
      <c r="F37" s="371">
        <f>SUM(F15:F36)</f>
        <v>7365607</v>
      </c>
      <c r="G37" s="360"/>
    </row>
  </sheetData>
  <mergeCells count="10">
    <mergeCell ref="D1:F1"/>
    <mergeCell ref="D4:F4"/>
    <mergeCell ref="A9:F9"/>
    <mergeCell ref="B13:B14"/>
    <mergeCell ref="F13:F14"/>
    <mergeCell ref="A37:E37"/>
    <mergeCell ref="D5:F5"/>
    <mergeCell ref="A10:F10"/>
    <mergeCell ref="C13:E13"/>
    <mergeCell ref="A13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210" customWidth="1"/>
    <col min="5" max="5" width="10.8515625" style="117" customWidth="1"/>
    <col min="6" max="8" width="10.140625" style="210" customWidth="1"/>
    <col min="9" max="11" width="10.140625" style="13" customWidth="1"/>
  </cols>
  <sheetData>
    <row r="1" spans="1:11" ht="15.75">
      <c r="A1" s="537" t="s">
        <v>506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8" ht="15.75">
      <c r="A2" s="116"/>
      <c r="B2" s="116"/>
      <c r="C2" s="116"/>
      <c r="D2" s="209"/>
      <c r="E2" s="116"/>
      <c r="F2" s="209"/>
      <c r="G2" s="211"/>
      <c r="H2" s="211"/>
    </row>
    <row r="3" spans="1:8" ht="16.5" thickBot="1">
      <c r="A3" s="116"/>
      <c r="B3" s="116"/>
      <c r="C3" s="116"/>
      <c r="D3" s="209"/>
      <c r="E3" s="116"/>
      <c r="F3" s="209"/>
      <c r="G3" s="211"/>
      <c r="H3" s="211"/>
    </row>
    <row r="4" spans="1:11" ht="33.75" customHeight="1" thickBot="1">
      <c r="A4" s="523" t="s">
        <v>26</v>
      </c>
      <c r="B4" s="525" t="s">
        <v>385</v>
      </c>
      <c r="C4" s="527" t="s">
        <v>386</v>
      </c>
      <c r="D4" s="538" t="s">
        <v>568</v>
      </c>
      <c r="E4" s="527" t="s">
        <v>562</v>
      </c>
      <c r="F4" s="535" t="s">
        <v>563</v>
      </c>
      <c r="G4" s="535"/>
      <c r="H4" s="535"/>
      <c r="I4" s="535"/>
      <c r="J4" s="535"/>
      <c r="K4" s="536"/>
    </row>
    <row r="5" spans="1:11" ht="33.75" customHeight="1" thickBot="1">
      <c r="A5" s="524"/>
      <c r="B5" s="526"/>
      <c r="C5" s="528"/>
      <c r="D5" s="539"/>
      <c r="E5" s="540"/>
      <c r="F5" s="230">
        <v>2004</v>
      </c>
      <c r="G5" s="229">
        <v>2005</v>
      </c>
      <c r="H5" s="230">
        <v>2006</v>
      </c>
      <c r="I5" s="231">
        <v>2007</v>
      </c>
      <c r="J5" s="232">
        <v>2008</v>
      </c>
      <c r="K5" s="233">
        <v>2009</v>
      </c>
    </row>
    <row r="6" spans="1:11" ht="25.5" customHeight="1">
      <c r="A6" s="212">
        <v>1</v>
      </c>
      <c r="B6" s="213" t="s">
        <v>373</v>
      </c>
      <c r="C6" s="214"/>
      <c r="D6" s="234"/>
      <c r="E6" s="236"/>
      <c r="F6" s="239"/>
      <c r="G6" s="227"/>
      <c r="H6" s="227"/>
      <c r="I6" s="240"/>
      <c r="J6" s="240"/>
      <c r="K6" s="241"/>
    </row>
    <row r="7" spans="1:11" ht="25.5" customHeight="1">
      <c r="A7" s="532">
        <v>2</v>
      </c>
      <c r="B7" s="529" t="s">
        <v>374</v>
      </c>
      <c r="C7" s="215" t="s">
        <v>393</v>
      </c>
      <c r="D7" s="248">
        <v>132376</v>
      </c>
      <c r="E7" s="249" t="s">
        <v>559</v>
      </c>
      <c r="F7" s="250">
        <v>44104</v>
      </c>
      <c r="G7" s="251">
        <v>0</v>
      </c>
      <c r="H7" s="251">
        <v>0</v>
      </c>
      <c r="I7" s="251">
        <v>0</v>
      </c>
      <c r="J7" s="251">
        <v>0</v>
      </c>
      <c r="K7" s="254">
        <v>0</v>
      </c>
    </row>
    <row r="8" spans="1:11" ht="36">
      <c r="A8" s="533"/>
      <c r="B8" s="530"/>
      <c r="C8" s="216" t="s">
        <v>394</v>
      </c>
      <c r="D8" s="252">
        <v>200000</v>
      </c>
      <c r="E8" s="249" t="s">
        <v>560</v>
      </c>
      <c r="F8" s="250">
        <v>100000</v>
      </c>
      <c r="G8" s="251">
        <v>0</v>
      </c>
      <c r="H8" s="251">
        <v>0</v>
      </c>
      <c r="I8" s="251">
        <v>0</v>
      </c>
      <c r="J8" s="251">
        <v>0</v>
      </c>
      <c r="K8" s="254">
        <v>0</v>
      </c>
    </row>
    <row r="9" spans="1:11" ht="21" customHeight="1">
      <c r="A9" s="533"/>
      <c r="B9" s="530"/>
      <c r="C9" s="255" t="s">
        <v>558</v>
      </c>
      <c r="D9" s="252">
        <f>SUM(D7:D8)</f>
        <v>332376</v>
      </c>
      <c r="E9" s="253"/>
      <c r="F9" s="250">
        <f>SUM(F7:F8)</f>
        <v>144104</v>
      </c>
      <c r="G9" s="251">
        <v>0</v>
      </c>
      <c r="H9" s="251">
        <v>0</v>
      </c>
      <c r="I9" s="251">
        <v>0</v>
      </c>
      <c r="J9" s="251">
        <v>0</v>
      </c>
      <c r="K9" s="254">
        <v>0</v>
      </c>
    </row>
    <row r="10" spans="1:11" ht="72.75" customHeight="1">
      <c r="A10" s="533"/>
      <c r="B10" s="530"/>
      <c r="C10" s="216" t="s">
        <v>569</v>
      </c>
      <c r="D10" s="252">
        <v>1120000</v>
      </c>
      <c r="E10" s="249" t="s">
        <v>561</v>
      </c>
      <c r="F10" s="250">
        <v>1650000</v>
      </c>
      <c r="G10" s="251">
        <v>1261765</v>
      </c>
      <c r="H10" s="251">
        <v>873530</v>
      </c>
      <c r="I10" s="251">
        <v>485295</v>
      </c>
      <c r="J10" s="251">
        <v>97060</v>
      </c>
      <c r="K10" s="254">
        <v>0</v>
      </c>
    </row>
    <row r="11" spans="1:11" ht="21" customHeight="1">
      <c r="A11" s="534"/>
      <c r="B11" s="531"/>
      <c r="C11" s="255" t="s">
        <v>558</v>
      </c>
      <c r="D11" s="252">
        <f>SUM(D9:D10)</f>
        <v>1452376</v>
      </c>
      <c r="E11" s="253"/>
      <c r="F11" s="250">
        <f>SUM(F9:F10)</f>
        <v>1794104</v>
      </c>
      <c r="G11" s="251">
        <f>SUM(G9:G10)</f>
        <v>1261765</v>
      </c>
      <c r="H11" s="251">
        <f>SUM(H9:H10)</f>
        <v>873530</v>
      </c>
      <c r="I11" s="251">
        <f>SUM(I9:I10)</f>
        <v>485295</v>
      </c>
      <c r="J11" s="251">
        <f>SUM(J9:J10)</f>
        <v>97060</v>
      </c>
      <c r="K11" s="254">
        <v>0</v>
      </c>
    </row>
    <row r="12" spans="1:11" ht="12.75">
      <c r="A12" s="217">
        <v>3</v>
      </c>
      <c r="B12" s="218" t="s">
        <v>375</v>
      </c>
      <c r="C12" s="216"/>
      <c r="D12" s="225"/>
      <c r="E12" s="237"/>
      <c r="F12" s="242"/>
      <c r="G12" s="223"/>
      <c r="H12" s="223"/>
      <c r="I12" s="228"/>
      <c r="J12" s="228"/>
      <c r="K12" s="243"/>
    </row>
    <row r="13" spans="1:11" ht="12.75">
      <c r="A13" s="217">
        <v>4</v>
      </c>
      <c r="B13" s="218" t="s">
        <v>376</v>
      </c>
      <c r="C13" s="216"/>
      <c r="D13" s="225"/>
      <c r="E13" s="237"/>
      <c r="F13" s="242"/>
      <c r="G13" s="223"/>
      <c r="H13" s="223"/>
      <c r="I13" s="228"/>
      <c r="J13" s="228"/>
      <c r="K13" s="243"/>
    </row>
    <row r="14" spans="1:11" ht="12.75">
      <c r="A14" s="219">
        <v>5</v>
      </c>
      <c r="B14" s="218" t="s">
        <v>377</v>
      </c>
      <c r="C14" s="216"/>
      <c r="D14" s="225">
        <f>D15+D16</f>
        <v>0</v>
      </c>
      <c r="E14" s="237"/>
      <c r="F14" s="242"/>
      <c r="G14" s="223"/>
      <c r="H14" s="223"/>
      <c r="I14" s="228"/>
      <c r="J14" s="228"/>
      <c r="K14" s="243"/>
    </row>
    <row r="15" spans="1:11" ht="12.75">
      <c r="A15" s="220"/>
      <c r="B15" s="218" t="s">
        <v>378</v>
      </c>
      <c r="C15" s="216"/>
      <c r="D15" s="225"/>
      <c r="E15" s="237"/>
      <c r="F15" s="242"/>
      <c r="G15" s="223"/>
      <c r="H15" s="223"/>
      <c r="I15" s="228"/>
      <c r="J15" s="228"/>
      <c r="K15" s="243"/>
    </row>
    <row r="16" spans="1:11" ht="12.75">
      <c r="A16" s="220"/>
      <c r="B16" s="218" t="s">
        <v>379</v>
      </c>
      <c r="C16" s="216"/>
      <c r="D16" s="225">
        <f>SUM(D17:D20)</f>
        <v>0</v>
      </c>
      <c r="E16" s="237"/>
      <c r="F16" s="242"/>
      <c r="G16" s="223"/>
      <c r="H16" s="223"/>
      <c r="I16" s="228"/>
      <c r="J16" s="228"/>
      <c r="K16" s="243"/>
    </row>
    <row r="17" spans="1:11" ht="12.75">
      <c r="A17" s="220"/>
      <c r="B17" s="218" t="s">
        <v>380</v>
      </c>
      <c r="C17" s="216"/>
      <c r="D17" s="225"/>
      <c r="E17" s="237" t="s">
        <v>387</v>
      </c>
      <c r="F17" s="242"/>
      <c r="G17" s="223"/>
      <c r="H17" s="223"/>
      <c r="I17" s="228"/>
      <c r="J17" s="228"/>
      <c r="K17" s="243"/>
    </row>
    <row r="18" spans="1:11" ht="12.75">
      <c r="A18" s="220"/>
      <c r="B18" s="218" t="s">
        <v>381</v>
      </c>
      <c r="C18" s="216"/>
      <c r="D18" s="225"/>
      <c r="E18" s="237"/>
      <c r="F18" s="242"/>
      <c r="G18" s="223"/>
      <c r="H18" s="223"/>
      <c r="I18" s="228"/>
      <c r="J18" s="228"/>
      <c r="K18" s="243"/>
    </row>
    <row r="19" spans="1:11" ht="24">
      <c r="A19" s="220"/>
      <c r="B19" s="218" t="s">
        <v>382</v>
      </c>
      <c r="C19" s="216"/>
      <c r="D19" s="225"/>
      <c r="E19" s="237"/>
      <c r="F19" s="242"/>
      <c r="G19" s="223"/>
      <c r="H19" s="223"/>
      <c r="I19" s="228"/>
      <c r="J19" s="228"/>
      <c r="K19" s="243"/>
    </row>
    <row r="20" spans="1:11" ht="13.5" thickBot="1">
      <c r="A20" s="220"/>
      <c r="B20" s="221" t="s">
        <v>383</v>
      </c>
      <c r="C20" s="222"/>
      <c r="D20" s="235"/>
      <c r="E20" s="238"/>
      <c r="F20" s="244"/>
      <c r="G20" s="245"/>
      <c r="H20" s="245"/>
      <c r="I20" s="246"/>
      <c r="J20" s="246"/>
      <c r="K20" s="247"/>
    </row>
    <row r="21" spans="1:11" ht="13.5" thickBot="1">
      <c r="A21" s="521" t="s">
        <v>384</v>
      </c>
      <c r="B21" s="522"/>
      <c r="C21" s="522"/>
      <c r="D21" s="256">
        <f>D6+D11+D12+D13+D14</f>
        <v>1452376</v>
      </c>
      <c r="E21" s="256">
        <f aca="true" t="shared" si="0" ref="E21:K21">E6+E11+E12+E13+E14</f>
        <v>0</v>
      </c>
      <c r="F21" s="257">
        <f t="shared" si="0"/>
        <v>1794104</v>
      </c>
      <c r="G21" s="226">
        <f t="shared" si="0"/>
        <v>1261765</v>
      </c>
      <c r="H21" s="226">
        <f t="shared" si="0"/>
        <v>873530</v>
      </c>
      <c r="I21" s="226">
        <f t="shared" si="0"/>
        <v>485295</v>
      </c>
      <c r="J21" s="226">
        <f t="shared" si="0"/>
        <v>97060</v>
      </c>
      <c r="K21" s="224">
        <f t="shared" si="0"/>
        <v>0</v>
      </c>
    </row>
    <row r="23" spans="2:11" ht="12.75">
      <c r="B23" s="520"/>
      <c r="C23" s="520"/>
      <c r="D23" s="520"/>
      <c r="E23" s="520"/>
      <c r="F23" s="520"/>
      <c r="G23" s="520"/>
      <c r="H23" s="520"/>
      <c r="I23" s="520"/>
      <c r="J23" s="520"/>
      <c r="K23" s="520"/>
    </row>
  </sheetData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210" customWidth="1"/>
    <col min="5" max="7" width="16.7109375" style="13" customWidth="1"/>
  </cols>
  <sheetData>
    <row r="1" spans="1:7" ht="15.75">
      <c r="A1" s="537" t="s">
        <v>564</v>
      </c>
      <c r="B1" s="537"/>
      <c r="C1" s="537"/>
      <c r="D1" s="537"/>
      <c r="E1" s="537"/>
      <c r="F1" s="537"/>
      <c r="G1" s="537"/>
    </row>
    <row r="2" spans="1:4" ht="15.75">
      <c r="A2" s="116"/>
      <c r="B2" s="209"/>
      <c r="C2" s="211"/>
      <c r="D2" s="211"/>
    </row>
    <row r="3" spans="1:4" ht="16.5" thickBot="1">
      <c r="A3" s="116"/>
      <c r="B3" s="209"/>
      <c r="C3" s="211"/>
      <c r="D3" s="211"/>
    </row>
    <row r="4" spans="1:7" ht="33.75" customHeight="1" thickBot="1">
      <c r="A4" s="514" t="s">
        <v>565</v>
      </c>
      <c r="B4" s="542" t="s">
        <v>566</v>
      </c>
      <c r="C4" s="542"/>
      <c r="D4" s="542"/>
      <c r="E4" s="542"/>
      <c r="F4" s="542"/>
      <c r="G4" s="543"/>
    </row>
    <row r="5" spans="1:7" ht="33.75" customHeight="1" thickBot="1">
      <c r="A5" s="541"/>
      <c r="B5" s="262">
        <v>2004</v>
      </c>
      <c r="C5" s="263">
        <v>2005</v>
      </c>
      <c r="D5" s="262">
        <v>2006</v>
      </c>
      <c r="E5" s="264">
        <v>2007</v>
      </c>
      <c r="F5" s="265">
        <v>2008</v>
      </c>
      <c r="G5" s="266">
        <v>2009</v>
      </c>
    </row>
    <row r="6" spans="1:7" ht="51" customHeight="1" thickBot="1">
      <c r="A6" s="258" t="s">
        <v>567</v>
      </c>
      <c r="B6" s="259">
        <v>188272</v>
      </c>
      <c r="C6" s="260">
        <v>532339</v>
      </c>
      <c r="D6" s="260">
        <v>388235</v>
      </c>
      <c r="E6" s="260">
        <v>388235</v>
      </c>
      <c r="F6" s="260">
        <v>388235</v>
      </c>
      <c r="G6" s="261">
        <v>97060</v>
      </c>
    </row>
    <row r="8" spans="1:7" ht="12.75">
      <c r="A8" s="520"/>
      <c r="B8" s="520"/>
      <c r="C8" s="520"/>
      <c r="D8" s="520"/>
      <c r="E8" s="520"/>
      <c r="F8" s="520"/>
      <c r="G8" s="520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7" customWidth="1"/>
    <col min="10" max="10" width="11.140625" style="47" customWidth="1"/>
    <col min="11" max="11" width="10.28125" style="47" customWidth="1"/>
    <col min="12" max="12" width="10.57421875" style="47" customWidth="1"/>
    <col min="13" max="13" width="9.140625" style="13" customWidth="1"/>
    <col min="14" max="14" width="9.00390625" style="13" customWidth="1"/>
  </cols>
  <sheetData>
    <row r="1" spans="11:13" ht="12.75">
      <c r="K1" s="432" t="s">
        <v>317</v>
      </c>
      <c r="L1" s="432"/>
      <c r="M1" s="432"/>
    </row>
    <row r="2" spans="11:13" ht="12.75">
      <c r="K2" s="432" t="s">
        <v>570</v>
      </c>
      <c r="L2" s="432"/>
      <c r="M2" s="432"/>
    </row>
    <row r="3" spans="11:12" ht="12.75">
      <c r="K3" s="13" t="s">
        <v>571</v>
      </c>
      <c r="L3" s="13"/>
    </row>
    <row r="4" spans="11:13" ht="12.75">
      <c r="K4" s="433" t="s">
        <v>29</v>
      </c>
      <c r="L4" s="433"/>
      <c r="M4" s="433"/>
    </row>
    <row r="5" spans="11:13" ht="12.75">
      <c r="K5" s="433" t="s">
        <v>712</v>
      </c>
      <c r="L5" s="433"/>
      <c r="M5" s="433"/>
    </row>
    <row r="8" spans="1:12" ht="15.75">
      <c r="A8" s="426" t="s">
        <v>318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</row>
    <row r="10" ht="13.5" thickBot="1"/>
    <row r="11" spans="1:14" ht="12.75">
      <c r="A11" s="427" t="s">
        <v>304</v>
      </c>
      <c r="B11" s="443" t="s">
        <v>77</v>
      </c>
      <c r="C11" s="443"/>
      <c r="D11" s="437" t="s">
        <v>533</v>
      </c>
      <c r="E11" s="434" t="s">
        <v>224</v>
      </c>
      <c r="F11" s="435"/>
      <c r="G11" s="436"/>
      <c r="H11" s="457" t="s">
        <v>223</v>
      </c>
      <c r="I11" s="436" t="s">
        <v>71</v>
      </c>
      <c r="J11" s="456"/>
      <c r="K11" s="456"/>
      <c r="L11" s="456"/>
      <c r="M11" s="453" t="s">
        <v>534</v>
      </c>
      <c r="N11" s="450" t="s">
        <v>223</v>
      </c>
    </row>
    <row r="12" spans="1:14" ht="12.75">
      <c r="A12" s="428"/>
      <c r="B12" s="444"/>
      <c r="C12" s="444"/>
      <c r="D12" s="438"/>
      <c r="E12" s="440" t="s">
        <v>32</v>
      </c>
      <c r="F12" s="441"/>
      <c r="G12" s="442"/>
      <c r="H12" s="458"/>
      <c r="I12" s="464" t="s">
        <v>32</v>
      </c>
      <c r="J12" s="454"/>
      <c r="K12" s="454"/>
      <c r="L12" s="454"/>
      <c r="M12" s="454"/>
      <c r="N12" s="451"/>
    </row>
    <row r="13" spans="1:14" ht="60" customHeight="1">
      <c r="A13" s="428"/>
      <c r="B13" s="445" t="s">
        <v>27</v>
      </c>
      <c r="C13" s="447" t="s">
        <v>233</v>
      </c>
      <c r="D13" s="438"/>
      <c r="E13" s="430" t="s">
        <v>305</v>
      </c>
      <c r="F13" s="430" t="s">
        <v>306</v>
      </c>
      <c r="G13" s="431"/>
      <c r="H13" s="458"/>
      <c r="I13" s="460" t="s">
        <v>535</v>
      </c>
      <c r="J13" s="462" t="s">
        <v>537</v>
      </c>
      <c r="K13" s="462" t="s">
        <v>307</v>
      </c>
      <c r="L13" s="462" t="s">
        <v>536</v>
      </c>
      <c r="M13" s="454"/>
      <c r="N13" s="451"/>
    </row>
    <row r="14" spans="1:14" ht="36.75" thickBot="1">
      <c r="A14" s="429"/>
      <c r="B14" s="446"/>
      <c r="C14" s="448"/>
      <c r="D14" s="439"/>
      <c r="E14" s="449"/>
      <c r="F14" s="163" t="s">
        <v>315</v>
      </c>
      <c r="G14" s="164" t="s">
        <v>316</v>
      </c>
      <c r="H14" s="459"/>
      <c r="I14" s="461"/>
      <c r="J14" s="463"/>
      <c r="K14" s="463"/>
      <c r="L14" s="463"/>
      <c r="M14" s="455"/>
      <c r="N14" s="452"/>
    </row>
    <row r="15" spans="1:14" ht="13.5" thickBot="1">
      <c r="A15" s="107">
        <v>1</v>
      </c>
      <c r="B15" s="108">
        <v>2</v>
      </c>
      <c r="C15" s="109">
        <v>3</v>
      </c>
      <c r="D15" s="165">
        <v>4</v>
      </c>
      <c r="E15" s="166">
        <v>5</v>
      </c>
      <c r="F15" s="166">
        <v>6</v>
      </c>
      <c r="G15" s="167">
        <v>7</v>
      </c>
      <c r="H15" s="191">
        <v>8</v>
      </c>
      <c r="I15" s="289">
        <v>9</v>
      </c>
      <c r="J15" s="168">
        <v>10</v>
      </c>
      <c r="K15" s="168">
        <v>11</v>
      </c>
      <c r="L15" s="168">
        <v>12</v>
      </c>
      <c r="M15" s="169">
        <v>13</v>
      </c>
      <c r="N15" s="170">
        <v>14</v>
      </c>
    </row>
    <row r="16" spans="1:14" ht="18" customHeight="1">
      <c r="A16" s="119" t="s">
        <v>308</v>
      </c>
      <c r="B16" s="194">
        <v>801</v>
      </c>
      <c r="C16" s="161">
        <v>80104</v>
      </c>
      <c r="D16" s="171"/>
      <c r="E16" s="172"/>
      <c r="F16" s="172"/>
      <c r="G16" s="173"/>
      <c r="H16" s="195">
        <f>SUM(D16:G16)</f>
        <v>0</v>
      </c>
      <c r="I16" s="189"/>
      <c r="J16" s="174"/>
      <c r="K16" s="174"/>
      <c r="L16" s="174"/>
      <c r="M16" s="175"/>
      <c r="N16" s="176"/>
    </row>
    <row r="17" spans="1:14" ht="18" customHeight="1">
      <c r="A17" s="10" t="s">
        <v>309</v>
      </c>
      <c r="B17" s="102">
        <v>801</v>
      </c>
      <c r="C17" s="103">
        <v>80104</v>
      </c>
      <c r="D17" s="177"/>
      <c r="E17" s="49"/>
      <c r="F17" s="49"/>
      <c r="G17" s="178"/>
      <c r="H17" s="50">
        <f aca="true" t="shared" si="0" ref="H17:H25">SUM(D17:G17)</f>
        <v>0</v>
      </c>
      <c r="I17" s="64"/>
      <c r="J17" s="48"/>
      <c r="K17" s="48"/>
      <c r="L17" s="48"/>
      <c r="M17" s="175"/>
      <c r="N17" s="176">
        <f>SUM(K17:M17)</f>
        <v>0</v>
      </c>
    </row>
    <row r="18" spans="1:14" ht="18" customHeight="1">
      <c r="A18" s="10" t="s">
        <v>310</v>
      </c>
      <c r="B18" s="102">
        <v>801</v>
      </c>
      <c r="C18" s="103">
        <v>80104</v>
      </c>
      <c r="D18" s="177"/>
      <c r="E18" s="49"/>
      <c r="F18" s="49"/>
      <c r="G18" s="178"/>
      <c r="H18" s="50">
        <f t="shared" si="0"/>
        <v>0</v>
      </c>
      <c r="I18" s="64"/>
      <c r="J18" s="48"/>
      <c r="K18" s="48"/>
      <c r="L18" s="48"/>
      <c r="M18" s="175"/>
      <c r="N18" s="176">
        <f>SUM(K18:M18)</f>
        <v>0</v>
      </c>
    </row>
    <row r="19" spans="1:14" ht="18" customHeight="1">
      <c r="A19" s="10" t="s">
        <v>311</v>
      </c>
      <c r="B19" s="102">
        <v>801</v>
      </c>
      <c r="C19" s="103">
        <v>80104</v>
      </c>
      <c r="D19" s="177"/>
      <c r="E19" s="49"/>
      <c r="F19" s="49"/>
      <c r="G19" s="178"/>
      <c r="H19" s="50">
        <f t="shared" si="0"/>
        <v>0</v>
      </c>
      <c r="I19" s="64"/>
      <c r="J19" s="48"/>
      <c r="K19" s="48"/>
      <c r="L19" s="48"/>
      <c r="M19" s="175"/>
      <c r="N19" s="176">
        <f>SUM(K19:M19)</f>
        <v>0</v>
      </c>
    </row>
    <row r="20" spans="1:14" ht="18" customHeight="1">
      <c r="A20" s="10" t="s">
        <v>312</v>
      </c>
      <c r="B20" s="102">
        <v>801</v>
      </c>
      <c r="C20" s="103">
        <v>80104</v>
      </c>
      <c r="D20" s="177"/>
      <c r="E20" s="49"/>
      <c r="F20" s="49"/>
      <c r="G20" s="178"/>
      <c r="H20" s="50">
        <f t="shared" si="0"/>
        <v>0</v>
      </c>
      <c r="I20" s="64"/>
      <c r="J20" s="48"/>
      <c r="K20" s="48"/>
      <c r="L20" s="48"/>
      <c r="M20" s="175"/>
      <c r="N20" s="176">
        <f>SUM(K20:M20)</f>
        <v>0</v>
      </c>
    </row>
    <row r="21" spans="1:14" ht="18" customHeight="1" thickBot="1">
      <c r="A21" s="31" t="s">
        <v>313</v>
      </c>
      <c r="B21" s="196">
        <v>801</v>
      </c>
      <c r="C21" s="197">
        <v>80104</v>
      </c>
      <c r="D21" s="198"/>
      <c r="E21" s="52"/>
      <c r="F21" s="52"/>
      <c r="G21" s="199"/>
      <c r="H21" s="53">
        <f t="shared" si="0"/>
        <v>0</v>
      </c>
      <c r="I21" s="190"/>
      <c r="J21" s="180"/>
      <c r="K21" s="180"/>
      <c r="L21" s="180"/>
      <c r="M21" s="175"/>
      <c r="N21" s="176">
        <f>SUM(K21:M21)</f>
        <v>0</v>
      </c>
    </row>
    <row r="22" spans="1:14" ht="39" customHeight="1" thickBot="1">
      <c r="A22" s="192" t="s">
        <v>314</v>
      </c>
      <c r="B22" s="193">
        <v>801</v>
      </c>
      <c r="C22" s="162">
        <v>80104</v>
      </c>
      <c r="D22" s="201">
        <f>SUM(D16:D21)</f>
        <v>0</v>
      </c>
      <c r="E22" s="202">
        <f>SUM(E16:E21)</f>
        <v>0</v>
      </c>
      <c r="F22" s="202"/>
      <c r="G22" s="200"/>
      <c r="H22" s="294">
        <f>SUM(H16:H21)</f>
        <v>0</v>
      </c>
      <c r="I22" s="290"/>
      <c r="J22" s="183"/>
      <c r="K22" s="183">
        <f>SUM(K16:K21)</f>
        <v>0</v>
      </c>
      <c r="L22" s="183"/>
      <c r="M22" s="169">
        <f>SUM(M16:M21)</f>
        <v>0</v>
      </c>
      <c r="N22" s="170">
        <f>SUM(N16:N21)</f>
        <v>0</v>
      </c>
    </row>
    <row r="23" spans="1:14" ht="25.5">
      <c r="A23" s="207" t="s">
        <v>319</v>
      </c>
      <c r="B23" s="113">
        <v>854</v>
      </c>
      <c r="C23" s="161">
        <v>85495</v>
      </c>
      <c r="D23" s="171"/>
      <c r="E23" s="172"/>
      <c r="F23" s="172"/>
      <c r="G23" s="173"/>
      <c r="H23" s="195">
        <f t="shared" si="0"/>
        <v>0</v>
      </c>
      <c r="I23" s="189"/>
      <c r="J23" s="174"/>
      <c r="K23" s="174"/>
      <c r="L23" s="174"/>
      <c r="M23" s="175"/>
      <c r="N23" s="176">
        <f>SUM(K23:M23)</f>
        <v>0</v>
      </c>
    </row>
    <row r="24" spans="1:14" ht="25.5">
      <c r="A24" s="118" t="s">
        <v>320</v>
      </c>
      <c r="B24" s="105">
        <v>854</v>
      </c>
      <c r="C24" s="103">
        <v>85495</v>
      </c>
      <c r="D24" s="177"/>
      <c r="E24" s="49"/>
      <c r="F24" s="49"/>
      <c r="G24" s="178"/>
      <c r="H24" s="50">
        <f t="shared" si="0"/>
        <v>0</v>
      </c>
      <c r="I24" s="64"/>
      <c r="J24" s="48"/>
      <c r="K24" s="48"/>
      <c r="L24" s="48"/>
      <c r="M24" s="49"/>
      <c r="N24" s="50">
        <f>SUM(K24:M24)</f>
        <v>0</v>
      </c>
    </row>
    <row r="25" spans="1:14" ht="26.25" thickBot="1">
      <c r="A25" s="208" t="s">
        <v>321</v>
      </c>
      <c r="B25" s="106">
        <v>854</v>
      </c>
      <c r="C25" s="104">
        <v>85495</v>
      </c>
      <c r="D25" s="198"/>
      <c r="E25" s="52"/>
      <c r="F25" s="52"/>
      <c r="G25" s="199"/>
      <c r="H25" s="53">
        <f t="shared" si="0"/>
        <v>0</v>
      </c>
      <c r="I25" s="291"/>
      <c r="J25" s="51"/>
      <c r="K25" s="51"/>
      <c r="L25" s="180"/>
      <c r="M25" s="179"/>
      <c r="N25" s="53">
        <f>SUM(K25:M25)</f>
        <v>0</v>
      </c>
    </row>
    <row r="26" spans="1:14" ht="39" customHeight="1" thickBot="1">
      <c r="A26" s="112" t="s">
        <v>322</v>
      </c>
      <c r="B26" s="111">
        <v>854</v>
      </c>
      <c r="C26" s="110">
        <v>85495</v>
      </c>
      <c r="D26" s="184">
        <f>SUM(D23:D25)</f>
        <v>0</v>
      </c>
      <c r="E26" s="185">
        <f>SUM(E23:E25)</f>
        <v>0</v>
      </c>
      <c r="F26" s="185"/>
      <c r="G26" s="185"/>
      <c r="H26" s="188">
        <f>SUM(H23:H25)</f>
        <v>0</v>
      </c>
      <c r="I26" s="292"/>
      <c r="J26" s="185"/>
      <c r="K26" s="185">
        <f>SUM(K23:K25)</f>
        <v>0</v>
      </c>
      <c r="L26" s="183"/>
      <c r="M26" s="169"/>
      <c r="N26" s="188"/>
    </row>
    <row r="27" spans="1:14" ht="39" thickBot="1">
      <c r="A27" s="112" t="s">
        <v>323</v>
      </c>
      <c r="B27" s="111">
        <v>600</v>
      </c>
      <c r="C27" s="110">
        <v>60014</v>
      </c>
      <c r="D27" s="181"/>
      <c r="E27" s="169"/>
      <c r="F27" s="169"/>
      <c r="G27" s="182"/>
      <c r="H27" s="188">
        <f>SUM(D27:E27)</f>
        <v>0</v>
      </c>
      <c r="I27" s="290"/>
      <c r="J27" s="183"/>
      <c r="K27" s="183"/>
      <c r="L27" s="183"/>
      <c r="M27" s="169"/>
      <c r="N27" s="170"/>
    </row>
    <row r="28" spans="1:14" ht="39" thickBot="1">
      <c r="A28" s="112" t="s">
        <v>107</v>
      </c>
      <c r="B28" s="111">
        <v>600</v>
      </c>
      <c r="C28" s="110">
        <v>60016</v>
      </c>
      <c r="D28" s="184"/>
      <c r="E28" s="185"/>
      <c r="F28" s="185"/>
      <c r="G28" s="186"/>
      <c r="H28" s="188">
        <f>SUM(D28:E28)</f>
        <v>0</v>
      </c>
      <c r="I28" s="293"/>
      <c r="J28" s="187"/>
      <c r="K28" s="187"/>
      <c r="L28" s="187"/>
      <c r="M28" s="185"/>
      <c r="N28" s="188"/>
    </row>
  </sheetData>
  <mergeCells count="23"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B11:C12"/>
    <mergeCell ref="B13:B14"/>
    <mergeCell ref="C13:C14"/>
    <mergeCell ref="E13:E14"/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83" customWidth="1"/>
    <col min="5" max="12" width="9.7109375" style="83" customWidth="1"/>
    <col min="13" max="17" width="9.140625" style="83" customWidth="1"/>
  </cols>
  <sheetData>
    <row r="1" spans="10:12" ht="12.75">
      <c r="J1" s="433" t="s">
        <v>295</v>
      </c>
      <c r="K1" s="433"/>
      <c r="L1" s="433"/>
    </row>
    <row r="2" spans="10:12" ht="12.75">
      <c r="J2" s="433" t="s">
        <v>28</v>
      </c>
      <c r="K2" s="433"/>
      <c r="L2" s="433"/>
    </row>
    <row r="3" spans="10:12" ht="12.75">
      <c r="J3" s="433" t="s">
        <v>29</v>
      </c>
      <c r="K3" s="433"/>
      <c r="L3" s="433"/>
    </row>
    <row r="4" spans="10:12" ht="12.75">
      <c r="J4" s="433" t="s">
        <v>557</v>
      </c>
      <c r="K4" s="433"/>
      <c r="L4" s="433"/>
    </row>
    <row r="6" spans="1:12" ht="15.75">
      <c r="A6" s="477" t="s">
        <v>296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</row>
    <row r="7" spans="1:12" ht="15.75">
      <c r="A7" s="477" t="s">
        <v>297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</row>
    <row r="8" ht="13.5" thickBot="1"/>
    <row r="9" spans="1:12" ht="25.5" customHeight="1">
      <c r="A9" s="465" t="s">
        <v>262</v>
      </c>
      <c r="B9" s="466"/>
      <c r="C9" s="466"/>
      <c r="D9" s="467"/>
      <c r="E9" s="479" t="s">
        <v>254</v>
      </c>
      <c r="F9" s="466"/>
      <c r="G9" s="466"/>
      <c r="H9" s="466"/>
      <c r="I9" s="466"/>
      <c r="J9" s="466"/>
      <c r="K9" s="466"/>
      <c r="L9" s="467"/>
    </row>
    <row r="10" spans="1:12" ht="12.75">
      <c r="A10" s="468"/>
      <c r="B10" s="469"/>
      <c r="C10" s="469"/>
      <c r="D10" s="470"/>
      <c r="E10" s="478" t="s">
        <v>259</v>
      </c>
      <c r="F10" s="469"/>
      <c r="G10" s="469" t="s">
        <v>261</v>
      </c>
      <c r="H10" s="469"/>
      <c r="I10" s="469"/>
      <c r="J10" s="469"/>
      <c r="K10" s="469"/>
      <c r="L10" s="470"/>
    </row>
    <row r="11" spans="1:12" ht="13.5" thickBot="1">
      <c r="A11" s="471"/>
      <c r="B11" s="472"/>
      <c r="C11" s="472"/>
      <c r="D11" s="473"/>
      <c r="E11" s="73" t="s">
        <v>255</v>
      </c>
      <c r="F11" s="74" t="s">
        <v>260</v>
      </c>
      <c r="G11" s="74">
        <v>2003</v>
      </c>
      <c r="H11" s="74">
        <v>2004</v>
      </c>
      <c r="I11" s="74"/>
      <c r="J11" s="74"/>
      <c r="K11" s="74"/>
      <c r="L11" s="78"/>
    </row>
    <row r="12" spans="1:12" ht="13.5" thickBot="1">
      <c r="A12" s="474">
        <v>1</v>
      </c>
      <c r="B12" s="475"/>
      <c r="C12" s="475"/>
      <c r="D12" s="476"/>
      <c r="E12" s="85">
        <v>2</v>
      </c>
      <c r="F12" s="77">
        <v>3</v>
      </c>
      <c r="G12" s="77">
        <v>4</v>
      </c>
      <c r="H12" s="77">
        <v>5</v>
      </c>
      <c r="I12" s="77">
        <v>6</v>
      </c>
      <c r="J12" s="77">
        <v>7</v>
      </c>
      <c r="K12" s="77">
        <v>8</v>
      </c>
      <c r="L12" s="84">
        <v>9</v>
      </c>
    </row>
    <row r="13" spans="1:12" ht="25.5">
      <c r="A13" s="99" t="s">
        <v>263</v>
      </c>
      <c r="B13" s="100"/>
      <c r="C13" s="100"/>
      <c r="D13" s="101" t="s">
        <v>266</v>
      </c>
      <c r="E13" s="91"/>
      <c r="F13" s="92"/>
      <c r="G13" s="92"/>
      <c r="H13" s="92"/>
      <c r="I13" s="92"/>
      <c r="J13" s="92"/>
      <c r="K13" s="92"/>
      <c r="L13" s="93"/>
    </row>
    <row r="14" spans="1:12" ht="25.5" customHeight="1">
      <c r="A14" s="79" t="s">
        <v>264</v>
      </c>
      <c r="B14" s="6"/>
      <c r="C14" s="6"/>
      <c r="D14" s="86" t="s">
        <v>267</v>
      </c>
      <c r="E14" s="98">
        <f>E16+EE28+E29</f>
        <v>0</v>
      </c>
      <c r="F14" s="75">
        <f aca="true" t="shared" si="0" ref="F14:L14">F16+EF28+F29</f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86">
        <f t="shared" si="0"/>
        <v>0</v>
      </c>
    </row>
    <row r="15" spans="1:12" ht="12.75">
      <c r="A15" s="79"/>
      <c r="B15" s="6"/>
      <c r="C15" s="6"/>
      <c r="D15" s="86" t="s">
        <v>268</v>
      </c>
      <c r="E15" s="98"/>
      <c r="F15" s="75"/>
      <c r="G15" s="75"/>
      <c r="H15" s="75"/>
      <c r="I15" s="75"/>
      <c r="J15" s="75"/>
      <c r="K15" s="75"/>
      <c r="L15" s="86"/>
    </row>
    <row r="16" spans="1:12" ht="25.5" customHeight="1">
      <c r="A16" s="79"/>
      <c r="B16" s="6">
        <v>1</v>
      </c>
      <c r="C16" s="6"/>
      <c r="D16" s="86" t="s">
        <v>269</v>
      </c>
      <c r="E16" s="98">
        <f>SUM(E18:E27)</f>
        <v>0</v>
      </c>
      <c r="F16" s="75">
        <f aca="true" t="shared" si="1" ref="F16:L16">SUM(F18:F27)</f>
        <v>0</v>
      </c>
      <c r="G16" s="75">
        <f t="shared" si="1"/>
        <v>0</v>
      </c>
      <c r="H16" s="75">
        <f t="shared" si="1"/>
        <v>0</v>
      </c>
      <c r="I16" s="75">
        <f t="shared" si="1"/>
        <v>0</v>
      </c>
      <c r="J16" s="75">
        <f t="shared" si="1"/>
        <v>0</v>
      </c>
      <c r="K16" s="75">
        <f t="shared" si="1"/>
        <v>0</v>
      </c>
      <c r="L16" s="86">
        <f t="shared" si="1"/>
        <v>0</v>
      </c>
    </row>
    <row r="17" spans="1:12" ht="12.75">
      <c r="A17" s="79"/>
      <c r="B17" s="6"/>
      <c r="C17" s="6"/>
      <c r="D17" s="86" t="s">
        <v>270</v>
      </c>
      <c r="E17" s="94"/>
      <c r="F17" s="75"/>
      <c r="G17" s="75"/>
      <c r="H17" s="75"/>
      <c r="I17" s="75"/>
      <c r="J17" s="75"/>
      <c r="K17" s="75"/>
      <c r="L17" s="95"/>
    </row>
    <row r="18" spans="1:12" ht="12.75">
      <c r="A18" s="79"/>
      <c r="B18" s="6"/>
      <c r="C18" s="6" t="s">
        <v>271</v>
      </c>
      <c r="D18" s="86" t="s">
        <v>283</v>
      </c>
      <c r="E18" s="94"/>
      <c r="F18" s="75"/>
      <c r="G18" s="75" t="s">
        <v>258</v>
      </c>
      <c r="H18" s="75"/>
      <c r="I18" s="75"/>
      <c r="J18" s="75"/>
      <c r="K18" s="75"/>
      <c r="L18" s="95"/>
    </row>
    <row r="19" spans="1:12" ht="12.75">
      <c r="A19" s="79"/>
      <c r="B19" s="6"/>
      <c r="C19" s="6" t="s">
        <v>272</v>
      </c>
      <c r="D19" s="86" t="s">
        <v>284</v>
      </c>
      <c r="E19" s="94"/>
      <c r="F19" s="75"/>
      <c r="G19" s="75"/>
      <c r="H19" s="75"/>
      <c r="I19" s="75"/>
      <c r="J19" s="75"/>
      <c r="K19" s="75"/>
      <c r="L19" s="95"/>
    </row>
    <row r="20" spans="1:12" ht="12.75">
      <c r="A20" s="79"/>
      <c r="B20" s="6"/>
      <c r="C20" s="6" t="s">
        <v>273</v>
      </c>
      <c r="D20" s="86" t="s">
        <v>285</v>
      </c>
      <c r="E20" s="94"/>
      <c r="F20" s="75"/>
      <c r="G20" s="75"/>
      <c r="H20" s="75"/>
      <c r="I20" s="75"/>
      <c r="J20" s="75"/>
      <c r="K20" s="75"/>
      <c r="L20" s="95"/>
    </row>
    <row r="21" spans="1:12" ht="12.75">
      <c r="A21" s="79"/>
      <c r="B21" s="6"/>
      <c r="C21" s="6" t="s">
        <v>274</v>
      </c>
      <c r="D21" s="86" t="s">
        <v>286</v>
      </c>
      <c r="E21" s="94"/>
      <c r="F21" s="75"/>
      <c r="G21" s="75"/>
      <c r="H21" s="75"/>
      <c r="I21" s="75"/>
      <c r="J21" s="75"/>
      <c r="K21" s="75"/>
      <c r="L21" s="95"/>
    </row>
    <row r="22" spans="1:12" ht="12.75">
      <c r="A22" s="79"/>
      <c r="B22" s="6"/>
      <c r="C22" s="6" t="s">
        <v>275</v>
      </c>
      <c r="D22" s="86" t="s">
        <v>287</v>
      </c>
      <c r="E22" s="94"/>
      <c r="F22" s="75"/>
      <c r="G22" s="75"/>
      <c r="H22" s="75"/>
      <c r="I22" s="75"/>
      <c r="J22" s="75"/>
      <c r="K22" s="75"/>
      <c r="L22" s="95"/>
    </row>
    <row r="23" spans="1:12" ht="12.75">
      <c r="A23" s="79"/>
      <c r="B23" s="6"/>
      <c r="C23" s="6" t="s">
        <v>276</v>
      </c>
      <c r="D23" s="86" t="s">
        <v>288</v>
      </c>
      <c r="E23" s="94"/>
      <c r="F23" s="75"/>
      <c r="G23" s="75"/>
      <c r="H23" s="75"/>
      <c r="I23" s="75"/>
      <c r="J23" s="75"/>
      <c r="K23" s="75"/>
      <c r="L23" s="95"/>
    </row>
    <row r="24" spans="1:12" ht="12.75">
      <c r="A24" s="79"/>
      <c r="B24" s="6"/>
      <c r="C24" s="6" t="s">
        <v>277</v>
      </c>
      <c r="D24" s="86" t="s">
        <v>289</v>
      </c>
      <c r="E24" s="94"/>
      <c r="F24" s="75"/>
      <c r="G24" s="75"/>
      <c r="H24" s="75"/>
      <c r="I24" s="75"/>
      <c r="J24" s="75"/>
      <c r="K24" s="75"/>
      <c r="L24" s="95"/>
    </row>
    <row r="25" spans="1:12" ht="12.75">
      <c r="A25" s="79"/>
      <c r="B25" s="6"/>
      <c r="C25" s="6" t="s">
        <v>278</v>
      </c>
      <c r="D25" s="86" t="s">
        <v>290</v>
      </c>
      <c r="E25" s="94"/>
      <c r="F25" s="75"/>
      <c r="G25" s="75"/>
      <c r="H25" s="75"/>
      <c r="I25" s="75"/>
      <c r="J25" s="75"/>
      <c r="K25" s="75"/>
      <c r="L25" s="95"/>
    </row>
    <row r="26" spans="1:12" ht="12.75">
      <c r="A26" s="79"/>
      <c r="B26" s="6"/>
      <c r="C26" s="6" t="s">
        <v>279</v>
      </c>
      <c r="D26" s="86" t="s">
        <v>291</v>
      </c>
      <c r="E26" s="94"/>
      <c r="F26" s="75"/>
      <c r="G26" s="75"/>
      <c r="H26" s="75"/>
      <c r="I26" s="75"/>
      <c r="J26" s="75"/>
      <c r="K26" s="75"/>
      <c r="L26" s="95"/>
    </row>
    <row r="27" spans="1:12" ht="12.75">
      <c r="A27" s="7"/>
      <c r="B27" s="8"/>
      <c r="C27" s="8" t="s">
        <v>280</v>
      </c>
      <c r="D27" s="87" t="s">
        <v>292</v>
      </c>
      <c r="E27" s="94"/>
      <c r="F27" s="75"/>
      <c r="G27" s="75"/>
      <c r="H27" s="75"/>
      <c r="I27" s="75"/>
      <c r="J27" s="75"/>
      <c r="K27" s="75"/>
      <c r="L27" s="95"/>
    </row>
    <row r="28" spans="1:12" ht="25.5">
      <c r="A28" s="79"/>
      <c r="B28" s="6">
        <v>2</v>
      </c>
      <c r="C28" s="6"/>
      <c r="D28" s="86" t="s">
        <v>293</v>
      </c>
      <c r="E28" s="94"/>
      <c r="F28" s="75"/>
      <c r="G28" s="75"/>
      <c r="H28" s="75"/>
      <c r="I28" s="75"/>
      <c r="J28" s="75"/>
      <c r="K28" s="75"/>
      <c r="L28" s="95"/>
    </row>
    <row r="29" spans="1:12" ht="26.25" thickBot="1">
      <c r="A29" s="88"/>
      <c r="B29" s="89">
        <v>3</v>
      </c>
      <c r="C29" s="89"/>
      <c r="D29" s="90" t="s">
        <v>294</v>
      </c>
      <c r="E29" s="96"/>
      <c r="F29" s="76"/>
      <c r="G29" s="76"/>
      <c r="H29" s="76"/>
      <c r="I29" s="76"/>
      <c r="J29" s="76"/>
      <c r="K29" s="76"/>
      <c r="L29" s="97"/>
    </row>
    <row r="30" spans="1:12" ht="41.25" customHeight="1">
      <c r="A30" s="465" t="s">
        <v>262</v>
      </c>
      <c r="B30" s="466"/>
      <c r="C30" s="466"/>
      <c r="D30" s="467"/>
      <c r="E30" s="480" t="s">
        <v>299</v>
      </c>
      <c r="F30" s="481"/>
      <c r="G30" s="481"/>
      <c r="H30" s="479"/>
      <c r="I30" s="482" t="s">
        <v>298</v>
      </c>
      <c r="J30" s="481"/>
      <c r="K30" s="481"/>
      <c r="L30" s="483"/>
    </row>
    <row r="31" spans="1:12" ht="12.75" customHeight="1">
      <c r="A31" s="468"/>
      <c r="B31" s="469"/>
      <c r="C31" s="469"/>
      <c r="D31" s="470"/>
      <c r="E31" s="478" t="s">
        <v>259</v>
      </c>
      <c r="F31" s="469"/>
      <c r="G31" s="484" t="s">
        <v>261</v>
      </c>
      <c r="H31" s="478"/>
      <c r="I31" s="484" t="s">
        <v>259</v>
      </c>
      <c r="J31" s="478"/>
      <c r="K31" s="484" t="s">
        <v>261</v>
      </c>
      <c r="L31" s="485"/>
    </row>
    <row r="32" spans="1:12" ht="13.5" thickBot="1">
      <c r="A32" s="471"/>
      <c r="B32" s="472"/>
      <c r="C32" s="472"/>
      <c r="D32" s="473"/>
      <c r="E32" s="73" t="s">
        <v>255</v>
      </c>
      <c r="F32" s="74" t="s">
        <v>260</v>
      </c>
      <c r="G32" s="74">
        <v>2003</v>
      </c>
      <c r="H32" s="74">
        <v>2004</v>
      </c>
      <c r="I32" s="74" t="s">
        <v>255</v>
      </c>
      <c r="J32" s="74" t="s">
        <v>260</v>
      </c>
      <c r="K32" s="74">
        <v>2003</v>
      </c>
      <c r="L32" s="78">
        <v>2004</v>
      </c>
    </row>
    <row r="33" spans="1:12" ht="13.5" thickBot="1">
      <c r="A33" s="474">
        <v>1</v>
      </c>
      <c r="B33" s="475"/>
      <c r="C33" s="475"/>
      <c r="D33" s="476"/>
      <c r="E33" s="85">
        <v>2</v>
      </c>
      <c r="F33" s="77">
        <v>3</v>
      </c>
      <c r="G33" s="77">
        <v>4</v>
      </c>
      <c r="H33" s="77">
        <v>5</v>
      </c>
      <c r="I33" s="77">
        <v>6</v>
      </c>
      <c r="J33" s="77">
        <v>7</v>
      </c>
      <c r="K33" s="77">
        <v>8</v>
      </c>
      <c r="L33" s="84">
        <v>9</v>
      </c>
    </row>
    <row r="34" spans="1:12" ht="25.5">
      <c r="A34" s="99" t="s">
        <v>263</v>
      </c>
      <c r="B34" s="100"/>
      <c r="C34" s="100"/>
      <c r="D34" s="101" t="s">
        <v>266</v>
      </c>
      <c r="E34" s="91"/>
      <c r="F34" s="92"/>
      <c r="G34" s="92"/>
      <c r="H34" s="92"/>
      <c r="I34" s="92"/>
      <c r="J34" s="92"/>
      <c r="K34" s="92"/>
      <c r="L34" s="93"/>
    </row>
    <row r="35" spans="1:12" ht="12.75">
      <c r="A35" s="79" t="s">
        <v>264</v>
      </c>
      <c r="B35" s="6"/>
      <c r="C35" s="6"/>
      <c r="D35" s="86" t="s">
        <v>267</v>
      </c>
      <c r="E35" s="98">
        <f aca="true" t="shared" si="2" ref="E35:L35">E37+EE49+E50</f>
        <v>0</v>
      </c>
      <c r="F35" s="75">
        <f t="shared" si="2"/>
        <v>0</v>
      </c>
      <c r="G35" s="75">
        <f t="shared" si="2"/>
        <v>0</v>
      </c>
      <c r="H35" s="75">
        <f t="shared" si="2"/>
        <v>0</v>
      </c>
      <c r="I35" s="75">
        <f t="shared" si="2"/>
        <v>0</v>
      </c>
      <c r="J35" s="75">
        <f t="shared" si="2"/>
        <v>0</v>
      </c>
      <c r="K35" s="75">
        <f t="shared" si="2"/>
        <v>0</v>
      </c>
      <c r="L35" s="86">
        <f t="shared" si="2"/>
        <v>0</v>
      </c>
    </row>
    <row r="36" spans="1:12" ht="12.75">
      <c r="A36" s="79"/>
      <c r="B36" s="6"/>
      <c r="C36" s="6"/>
      <c r="D36" s="86" t="s">
        <v>268</v>
      </c>
      <c r="E36" s="98"/>
      <c r="F36" s="75"/>
      <c r="G36" s="75"/>
      <c r="H36" s="75"/>
      <c r="I36" s="75"/>
      <c r="J36" s="75"/>
      <c r="K36" s="75"/>
      <c r="L36" s="86"/>
    </row>
    <row r="37" spans="1:12" ht="12.75">
      <c r="A37" s="79"/>
      <c r="B37" s="6">
        <v>1</v>
      </c>
      <c r="C37" s="6"/>
      <c r="D37" s="86" t="s">
        <v>269</v>
      </c>
      <c r="E37" s="98">
        <f>SUM(E39:E48)</f>
        <v>0</v>
      </c>
      <c r="F37" s="75">
        <f aca="true" t="shared" si="3" ref="F37:L37">SUM(F39:F48)</f>
        <v>0</v>
      </c>
      <c r="G37" s="75">
        <f t="shared" si="3"/>
        <v>0</v>
      </c>
      <c r="H37" s="75">
        <f t="shared" si="3"/>
        <v>0</v>
      </c>
      <c r="I37" s="75">
        <f t="shared" si="3"/>
        <v>0</v>
      </c>
      <c r="J37" s="75">
        <f t="shared" si="3"/>
        <v>0</v>
      </c>
      <c r="K37" s="75">
        <f t="shared" si="3"/>
        <v>0</v>
      </c>
      <c r="L37" s="86">
        <f t="shared" si="3"/>
        <v>0</v>
      </c>
    </row>
    <row r="38" spans="1:12" ht="12.75">
      <c r="A38" s="79"/>
      <c r="B38" s="6"/>
      <c r="C38" s="6"/>
      <c r="D38" s="86" t="s">
        <v>270</v>
      </c>
      <c r="E38" s="94"/>
      <c r="F38" s="75"/>
      <c r="G38" s="75"/>
      <c r="H38" s="75"/>
      <c r="I38" s="75"/>
      <c r="J38" s="75"/>
      <c r="K38" s="75"/>
      <c r="L38" s="95"/>
    </row>
    <row r="39" spans="1:12" ht="12.75">
      <c r="A39" s="79"/>
      <c r="B39" s="6"/>
      <c r="C39" s="6" t="s">
        <v>271</v>
      </c>
      <c r="D39" s="86" t="s">
        <v>283</v>
      </c>
      <c r="E39" s="94"/>
      <c r="F39" s="75"/>
      <c r="G39" s="75" t="s">
        <v>258</v>
      </c>
      <c r="H39" s="75"/>
      <c r="I39" s="75"/>
      <c r="J39" s="75"/>
      <c r="K39" s="75"/>
      <c r="L39" s="95"/>
    </row>
    <row r="40" spans="1:12" ht="12.75">
      <c r="A40" s="79"/>
      <c r="B40" s="6"/>
      <c r="C40" s="6" t="s">
        <v>272</v>
      </c>
      <c r="D40" s="86" t="s">
        <v>284</v>
      </c>
      <c r="E40" s="94"/>
      <c r="F40" s="75"/>
      <c r="G40" s="75"/>
      <c r="H40" s="75"/>
      <c r="I40" s="75"/>
      <c r="J40" s="75"/>
      <c r="K40" s="75"/>
      <c r="L40" s="95"/>
    </row>
    <row r="41" spans="1:12" ht="12.75">
      <c r="A41" s="79"/>
      <c r="B41" s="6"/>
      <c r="C41" s="6" t="s">
        <v>273</v>
      </c>
      <c r="D41" s="86" t="s">
        <v>285</v>
      </c>
      <c r="E41" s="94"/>
      <c r="F41" s="75"/>
      <c r="G41" s="75"/>
      <c r="H41" s="75"/>
      <c r="I41" s="75"/>
      <c r="J41" s="75"/>
      <c r="K41" s="75"/>
      <c r="L41" s="95"/>
    </row>
    <row r="42" spans="1:12" ht="12.75">
      <c r="A42" s="79"/>
      <c r="B42" s="6"/>
      <c r="C42" s="6" t="s">
        <v>274</v>
      </c>
      <c r="D42" s="86" t="s">
        <v>286</v>
      </c>
      <c r="E42" s="94"/>
      <c r="F42" s="75"/>
      <c r="G42" s="75"/>
      <c r="H42" s="75"/>
      <c r="I42" s="75"/>
      <c r="J42" s="75"/>
      <c r="K42" s="75"/>
      <c r="L42" s="95"/>
    </row>
    <row r="43" spans="1:12" ht="12.75">
      <c r="A43" s="79"/>
      <c r="B43" s="6"/>
      <c r="C43" s="6" t="s">
        <v>275</v>
      </c>
      <c r="D43" s="86" t="s">
        <v>287</v>
      </c>
      <c r="E43" s="94"/>
      <c r="F43" s="75"/>
      <c r="G43" s="75"/>
      <c r="H43" s="75"/>
      <c r="I43" s="75"/>
      <c r="J43" s="75"/>
      <c r="K43" s="75"/>
      <c r="L43" s="95"/>
    </row>
    <row r="44" spans="1:12" ht="12.75">
      <c r="A44" s="79"/>
      <c r="B44" s="6"/>
      <c r="C44" s="6" t="s">
        <v>276</v>
      </c>
      <c r="D44" s="86" t="s">
        <v>288</v>
      </c>
      <c r="E44" s="94"/>
      <c r="F44" s="75"/>
      <c r="G44" s="75"/>
      <c r="H44" s="75"/>
      <c r="I44" s="75"/>
      <c r="J44" s="75"/>
      <c r="K44" s="75"/>
      <c r="L44" s="95"/>
    </row>
    <row r="45" spans="1:12" ht="12.75">
      <c r="A45" s="79"/>
      <c r="B45" s="6"/>
      <c r="C45" s="6" t="s">
        <v>277</v>
      </c>
      <c r="D45" s="86" t="s">
        <v>289</v>
      </c>
      <c r="E45" s="94"/>
      <c r="F45" s="75"/>
      <c r="G45" s="75"/>
      <c r="H45" s="75"/>
      <c r="I45" s="75"/>
      <c r="J45" s="75"/>
      <c r="K45" s="75"/>
      <c r="L45" s="95"/>
    </row>
    <row r="46" spans="1:12" ht="12.75">
      <c r="A46" s="79"/>
      <c r="B46" s="6"/>
      <c r="C46" s="6" t="s">
        <v>278</v>
      </c>
      <c r="D46" s="86" t="s">
        <v>290</v>
      </c>
      <c r="E46" s="94"/>
      <c r="F46" s="75"/>
      <c r="G46" s="75"/>
      <c r="H46" s="75"/>
      <c r="I46" s="75"/>
      <c r="J46" s="75"/>
      <c r="K46" s="75"/>
      <c r="L46" s="95"/>
    </row>
    <row r="47" spans="1:12" ht="12.75">
      <c r="A47" s="79"/>
      <c r="B47" s="6"/>
      <c r="C47" s="6" t="s">
        <v>279</v>
      </c>
      <c r="D47" s="86" t="s">
        <v>291</v>
      </c>
      <c r="E47" s="94"/>
      <c r="F47" s="75"/>
      <c r="G47" s="75"/>
      <c r="H47" s="75"/>
      <c r="I47" s="75"/>
      <c r="J47" s="75"/>
      <c r="K47" s="75"/>
      <c r="L47" s="95"/>
    </row>
    <row r="48" spans="1:12" ht="12.75">
      <c r="A48" s="7"/>
      <c r="B48" s="8"/>
      <c r="C48" s="8" t="s">
        <v>280</v>
      </c>
      <c r="D48" s="87" t="s">
        <v>292</v>
      </c>
      <c r="E48" s="94"/>
      <c r="F48" s="75"/>
      <c r="G48" s="75"/>
      <c r="H48" s="75"/>
      <c r="I48" s="75"/>
      <c r="J48" s="75"/>
      <c r="K48" s="75"/>
      <c r="L48" s="95"/>
    </row>
    <row r="49" spans="1:12" ht="25.5">
      <c r="A49" s="79"/>
      <c r="B49" s="6">
        <v>2</v>
      </c>
      <c r="C49" s="6"/>
      <c r="D49" s="86" t="s">
        <v>293</v>
      </c>
      <c r="E49" s="94"/>
      <c r="F49" s="75"/>
      <c r="G49" s="75"/>
      <c r="H49" s="75"/>
      <c r="I49" s="75"/>
      <c r="J49" s="75"/>
      <c r="K49" s="75"/>
      <c r="L49" s="95"/>
    </row>
    <row r="50" spans="1:12" ht="26.25" thickBot="1">
      <c r="A50" s="88"/>
      <c r="B50" s="89">
        <v>3</v>
      </c>
      <c r="C50" s="89"/>
      <c r="D50" s="90" t="s">
        <v>294</v>
      </c>
      <c r="E50" s="96"/>
      <c r="F50" s="76"/>
      <c r="G50" s="76"/>
      <c r="H50" s="76"/>
      <c r="I50" s="76"/>
      <c r="J50" s="76"/>
      <c r="K50" s="76"/>
      <c r="L50" s="97"/>
    </row>
    <row r="59" ht="13.5" thickBot="1"/>
    <row r="60" spans="1:12" ht="29.25" customHeight="1">
      <c r="A60" s="465" t="s">
        <v>262</v>
      </c>
      <c r="B60" s="466"/>
      <c r="C60" s="466"/>
      <c r="D60" s="467"/>
      <c r="E60" s="480" t="s">
        <v>301</v>
      </c>
      <c r="F60" s="481"/>
      <c r="G60" s="481"/>
      <c r="H60" s="479"/>
      <c r="I60" s="482" t="s">
        <v>300</v>
      </c>
      <c r="J60" s="481"/>
      <c r="K60" s="481"/>
      <c r="L60" s="483"/>
    </row>
    <row r="61" spans="1:12" ht="12.75">
      <c r="A61" s="468"/>
      <c r="B61" s="469"/>
      <c r="C61" s="469"/>
      <c r="D61" s="470"/>
      <c r="E61" s="478" t="s">
        <v>259</v>
      </c>
      <c r="F61" s="469"/>
      <c r="G61" s="484" t="s">
        <v>261</v>
      </c>
      <c r="H61" s="478"/>
      <c r="I61" s="484" t="s">
        <v>259</v>
      </c>
      <c r="J61" s="478"/>
      <c r="K61" s="484" t="s">
        <v>261</v>
      </c>
      <c r="L61" s="485"/>
    </row>
    <row r="62" spans="1:12" ht="13.5" thickBot="1">
      <c r="A62" s="471"/>
      <c r="B62" s="472"/>
      <c r="C62" s="472"/>
      <c r="D62" s="473"/>
      <c r="E62" s="73" t="s">
        <v>255</v>
      </c>
      <c r="F62" s="74" t="s">
        <v>260</v>
      </c>
      <c r="G62" s="74">
        <v>2003</v>
      </c>
      <c r="H62" s="74">
        <v>2004</v>
      </c>
      <c r="I62" s="74" t="s">
        <v>255</v>
      </c>
      <c r="J62" s="74" t="s">
        <v>260</v>
      </c>
      <c r="K62" s="74">
        <v>2003</v>
      </c>
      <c r="L62" s="78">
        <v>2004</v>
      </c>
    </row>
    <row r="63" spans="1:12" ht="13.5" thickBot="1">
      <c r="A63" s="474">
        <v>1</v>
      </c>
      <c r="B63" s="475"/>
      <c r="C63" s="475"/>
      <c r="D63" s="476"/>
      <c r="E63" s="85">
        <v>2</v>
      </c>
      <c r="F63" s="77">
        <v>3</v>
      </c>
      <c r="G63" s="77">
        <v>4</v>
      </c>
      <c r="H63" s="77">
        <v>5</v>
      </c>
      <c r="I63" s="77">
        <v>6</v>
      </c>
      <c r="J63" s="77">
        <v>7</v>
      </c>
      <c r="K63" s="77">
        <v>8</v>
      </c>
      <c r="L63" s="84">
        <v>9</v>
      </c>
    </row>
    <row r="64" spans="1:12" ht="25.5">
      <c r="A64" s="99" t="s">
        <v>263</v>
      </c>
      <c r="B64" s="100"/>
      <c r="C64" s="100"/>
      <c r="D64" s="101" t="s">
        <v>266</v>
      </c>
      <c r="E64" s="91"/>
      <c r="F64" s="92"/>
      <c r="G64" s="92"/>
      <c r="H64" s="92"/>
      <c r="I64" s="92"/>
      <c r="J64" s="92"/>
      <c r="K64" s="92"/>
      <c r="L64" s="93"/>
    </row>
    <row r="65" spans="1:12" ht="12.75">
      <c r="A65" s="79" t="s">
        <v>264</v>
      </c>
      <c r="B65" s="6"/>
      <c r="C65" s="6"/>
      <c r="D65" s="86" t="s">
        <v>267</v>
      </c>
      <c r="E65" s="98">
        <f aca="true" t="shared" si="4" ref="E65:L65">E67+EE79+E80</f>
        <v>0</v>
      </c>
      <c r="F65" s="75">
        <f t="shared" si="4"/>
        <v>0</v>
      </c>
      <c r="G65" s="75">
        <f t="shared" si="4"/>
        <v>0</v>
      </c>
      <c r="H65" s="75">
        <f t="shared" si="4"/>
        <v>0</v>
      </c>
      <c r="I65" s="75">
        <f t="shared" si="4"/>
        <v>0</v>
      </c>
      <c r="J65" s="75">
        <f t="shared" si="4"/>
        <v>0</v>
      </c>
      <c r="K65" s="75">
        <f t="shared" si="4"/>
        <v>0</v>
      </c>
      <c r="L65" s="86">
        <f t="shared" si="4"/>
        <v>0</v>
      </c>
    </row>
    <row r="66" spans="1:12" ht="12.75">
      <c r="A66" s="79"/>
      <c r="B66" s="6"/>
      <c r="C66" s="6"/>
      <c r="D66" s="86" t="s">
        <v>268</v>
      </c>
      <c r="E66" s="98"/>
      <c r="F66" s="75"/>
      <c r="G66" s="75"/>
      <c r="H66" s="75"/>
      <c r="I66" s="75"/>
      <c r="J66" s="75"/>
      <c r="K66" s="75"/>
      <c r="L66" s="86"/>
    </row>
    <row r="67" spans="1:12" ht="12.75">
      <c r="A67" s="79"/>
      <c r="B67" s="6">
        <v>1</v>
      </c>
      <c r="C67" s="6"/>
      <c r="D67" s="86" t="s">
        <v>269</v>
      </c>
      <c r="E67" s="98">
        <f>SUM(E69:E78)</f>
        <v>0</v>
      </c>
      <c r="F67" s="75">
        <f aca="true" t="shared" si="5" ref="F67:L67">SUM(F69:F78)</f>
        <v>0</v>
      </c>
      <c r="G67" s="75">
        <f t="shared" si="5"/>
        <v>0</v>
      </c>
      <c r="H67" s="75">
        <f t="shared" si="5"/>
        <v>0</v>
      </c>
      <c r="I67" s="75">
        <f t="shared" si="5"/>
        <v>0</v>
      </c>
      <c r="J67" s="75">
        <f t="shared" si="5"/>
        <v>0</v>
      </c>
      <c r="K67" s="75">
        <f t="shared" si="5"/>
        <v>0</v>
      </c>
      <c r="L67" s="86">
        <f t="shared" si="5"/>
        <v>0</v>
      </c>
    </row>
    <row r="68" spans="1:12" ht="12.75">
      <c r="A68" s="79"/>
      <c r="B68" s="6"/>
      <c r="C68" s="6"/>
      <c r="D68" s="86" t="s">
        <v>270</v>
      </c>
      <c r="E68" s="94"/>
      <c r="F68" s="75"/>
      <c r="G68" s="75"/>
      <c r="H68" s="75"/>
      <c r="I68" s="75"/>
      <c r="J68" s="75"/>
      <c r="K68" s="75"/>
      <c r="L68" s="95"/>
    </row>
    <row r="69" spans="1:12" ht="12.75">
      <c r="A69" s="79"/>
      <c r="B69" s="6"/>
      <c r="C69" s="6" t="s">
        <v>271</v>
      </c>
      <c r="D69" s="86" t="s">
        <v>283</v>
      </c>
      <c r="E69" s="94"/>
      <c r="F69" s="75"/>
      <c r="G69" s="75" t="s">
        <v>258</v>
      </c>
      <c r="H69" s="75"/>
      <c r="I69" s="75"/>
      <c r="J69" s="75"/>
      <c r="K69" s="75"/>
      <c r="L69" s="95"/>
    </row>
    <row r="70" spans="1:12" ht="12.75">
      <c r="A70" s="79"/>
      <c r="B70" s="6"/>
      <c r="C70" s="6" t="s">
        <v>272</v>
      </c>
      <c r="D70" s="86" t="s">
        <v>284</v>
      </c>
      <c r="E70" s="94"/>
      <c r="F70" s="75"/>
      <c r="G70" s="75"/>
      <c r="H70" s="75"/>
      <c r="I70" s="75"/>
      <c r="J70" s="75"/>
      <c r="K70" s="75"/>
      <c r="L70" s="95"/>
    </row>
    <row r="71" spans="1:12" ht="12.75">
      <c r="A71" s="79"/>
      <c r="B71" s="6"/>
      <c r="C71" s="6" t="s">
        <v>273</v>
      </c>
      <c r="D71" s="86" t="s">
        <v>285</v>
      </c>
      <c r="E71" s="94"/>
      <c r="F71" s="75"/>
      <c r="G71" s="75"/>
      <c r="H71" s="75"/>
      <c r="I71" s="75"/>
      <c r="J71" s="75"/>
      <c r="K71" s="75"/>
      <c r="L71" s="95"/>
    </row>
    <row r="72" spans="1:12" ht="12.75">
      <c r="A72" s="79"/>
      <c r="B72" s="6"/>
      <c r="C72" s="6" t="s">
        <v>274</v>
      </c>
      <c r="D72" s="86" t="s">
        <v>286</v>
      </c>
      <c r="E72" s="94"/>
      <c r="F72" s="75"/>
      <c r="G72" s="75"/>
      <c r="H72" s="75"/>
      <c r="I72" s="75"/>
      <c r="J72" s="75"/>
      <c r="K72" s="75"/>
      <c r="L72" s="95"/>
    </row>
    <row r="73" spans="1:12" ht="12.75">
      <c r="A73" s="79"/>
      <c r="B73" s="6"/>
      <c r="C73" s="6" t="s">
        <v>275</v>
      </c>
      <c r="D73" s="86" t="s">
        <v>287</v>
      </c>
      <c r="E73" s="94"/>
      <c r="F73" s="75"/>
      <c r="G73" s="75"/>
      <c r="H73" s="75"/>
      <c r="I73" s="75"/>
      <c r="J73" s="75"/>
      <c r="K73" s="75"/>
      <c r="L73" s="95"/>
    </row>
    <row r="74" spans="1:12" ht="12.75">
      <c r="A74" s="79"/>
      <c r="B74" s="6"/>
      <c r="C74" s="6" t="s">
        <v>276</v>
      </c>
      <c r="D74" s="86" t="s">
        <v>288</v>
      </c>
      <c r="E74" s="94"/>
      <c r="F74" s="75"/>
      <c r="G74" s="75"/>
      <c r="H74" s="75"/>
      <c r="I74" s="75"/>
      <c r="J74" s="75"/>
      <c r="K74" s="75"/>
      <c r="L74" s="95"/>
    </row>
    <row r="75" spans="1:12" ht="12.75">
      <c r="A75" s="79"/>
      <c r="B75" s="6"/>
      <c r="C75" s="6" t="s">
        <v>277</v>
      </c>
      <c r="D75" s="86" t="s">
        <v>289</v>
      </c>
      <c r="E75" s="94"/>
      <c r="F75" s="75"/>
      <c r="G75" s="75"/>
      <c r="H75" s="75"/>
      <c r="I75" s="75"/>
      <c r="J75" s="75"/>
      <c r="K75" s="75"/>
      <c r="L75" s="95"/>
    </row>
    <row r="76" spans="1:12" ht="12.75">
      <c r="A76" s="79"/>
      <c r="B76" s="6"/>
      <c r="C76" s="6" t="s">
        <v>278</v>
      </c>
      <c r="D76" s="86" t="s">
        <v>290</v>
      </c>
      <c r="E76" s="94"/>
      <c r="F76" s="75"/>
      <c r="G76" s="75"/>
      <c r="H76" s="75"/>
      <c r="I76" s="75"/>
      <c r="J76" s="75"/>
      <c r="K76" s="75"/>
      <c r="L76" s="95"/>
    </row>
    <row r="77" spans="1:12" ht="12.75">
      <c r="A77" s="79"/>
      <c r="B77" s="6"/>
      <c r="C77" s="6" t="s">
        <v>279</v>
      </c>
      <c r="D77" s="86" t="s">
        <v>291</v>
      </c>
      <c r="E77" s="94"/>
      <c r="F77" s="75"/>
      <c r="G77" s="75"/>
      <c r="H77" s="75"/>
      <c r="I77" s="75"/>
      <c r="J77" s="75"/>
      <c r="K77" s="75"/>
      <c r="L77" s="95"/>
    </row>
    <row r="78" spans="1:12" ht="12.75">
      <c r="A78" s="7"/>
      <c r="B78" s="8"/>
      <c r="C78" s="8" t="s">
        <v>280</v>
      </c>
      <c r="D78" s="87" t="s">
        <v>292</v>
      </c>
      <c r="E78" s="94"/>
      <c r="F78" s="75"/>
      <c r="G78" s="75"/>
      <c r="H78" s="75"/>
      <c r="I78" s="75"/>
      <c r="J78" s="75"/>
      <c r="K78" s="75"/>
      <c r="L78" s="95"/>
    </row>
    <row r="79" spans="1:12" ht="25.5">
      <c r="A79" s="79"/>
      <c r="B79" s="6">
        <v>2</v>
      </c>
      <c r="C79" s="6"/>
      <c r="D79" s="86" t="s">
        <v>293</v>
      </c>
      <c r="E79" s="94"/>
      <c r="F79" s="75"/>
      <c r="G79" s="75"/>
      <c r="H79" s="75"/>
      <c r="I79" s="75"/>
      <c r="J79" s="75"/>
      <c r="K79" s="75"/>
      <c r="L79" s="95"/>
    </row>
    <row r="80" spans="1:12" ht="26.25" thickBot="1">
      <c r="A80" s="88"/>
      <c r="B80" s="89">
        <v>3</v>
      </c>
      <c r="C80" s="89"/>
      <c r="D80" s="90" t="s">
        <v>294</v>
      </c>
      <c r="E80" s="96"/>
      <c r="F80" s="76"/>
      <c r="G80" s="76"/>
      <c r="H80" s="76"/>
      <c r="I80" s="76"/>
      <c r="J80" s="76"/>
      <c r="K80" s="76"/>
      <c r="L80" s="97"/>
    </row>
    <row r="90" ht="13.5" thickBot="1"/>
    <row r="91" spans="1:12" ht="12.75">
      <c r="A91" s="465" t="s">
        <v>262</v>
      </c>
      <c r="B91" s="466"/>
      <c r="C91" s="466"/>
      <c r="D91" s="467"/>
      <c r="E91" s="480" t="s">
        <v>302</v>
      </c>
      <c r="F91" s="481"/>
      <c r="G91" s="481"/>
      <c r="H91" s="481"/>
      <c r="I91" s="481"/>
      <c r="J91" s="481"/>
      <c r="K91" s="481"/>
      <c r="L91" s="483"/>
    </row>
    <row r="92" spans="1:12" ht="12.75">
      <c r="A92" s="468"/>
      <c r="B92" s="469"/>
      <c r="C92" s="469"/>
      <c r="D92" s="470"/>
      <c r="E92" s="486" t="s">
        <v>303</v>
      </c>
      <c r="F92" s="487"/>
      <c r="G92" s="487"/>
      <c r="H92" s="487"/>
      <c r="I92" s="487"/>
      <c r="J92" s="487"/>
      <c r="K92" s="487"/>
      <c r="L92" s="488"/>
    </row>
    <row r="93" spans="1:12" ht="13.5" thickBot="1">
      <c r="A93" s="471"/>
      <c r="B93" s="472"/>
      <c r="C93" s="472"/>
      <c r="D93" s="473"/>
      <c r="E93" s="73" t="s">
        <v>255</v>
      </c>
      <c r="F93" s="74" t="s">
        <v>260</v>
      </c>
      <c r="G93" s="74">
        <v>2003</v>
      </c>
      <c r="H93" s="74">
        <v>2004</v>
      </c>
      <c r="I93" s="74"/>
      <c r="J93" s="74"/>
      <c r="K93" s="74"/>
      <c r="L93" s="78"/>
    </row>
    <row r="94" spans="1:12" ht="13.5" thickBot="1">
      <c r="A94" s="474">
        <v>1</v>
      </c>
      <c r="B94" s="475"/>
      <c r="C94" s="475"/>
      <c r="D94" s="476"/>
      <c r="E94" s="85">
        <v>2</v>
      </c>
      <c r="F94" s="77">
        <v>3</v>
      </c>
      <c r="G94" s="77">
        <v>4</v>
      </c>
      <c r="H94" s="77">
        <v>5</v>
      </c>
      <c r="I94" s="77">
        <v>6</v>
      </c>
      <c r="J94" s="77">
        <v>7</v>
      </c>
      <c r="K94" s="77">
        <v>8</v>
      </c>
      <c r="L94" s="84">
        <v>9</v>
      </c>
    </row>
    <row r="95" spans="1:12" ht="25.5">
      <c r="A95" s="99" t="s">
        <v>263</v>
      </c>
      <c r="B95" s="100"/>
      <c r="C95" s="100"/>
      <c r="D95" s="101" t="s">
        <v>266</v>
      </c>
      <c r="E95" s="91"/>
      <c r="F95" s="92"/>
      <c r="G95" s="92"/>
      <c r="H95" s="92"/>
      <c r="I95" s="92"/>
      <c r="J95" s="92"/>
      <c r="K95" s="92"/>
      <c r="L95" s="93"/>
    </row>
    <row r="96" spans="1:12" ht="12.75">
      <c r="A96" s="79" t="s">
        <v>264</v>
      </c>
      <c r="B96" s="6"/>
      <c r="C96" s="6"/>
      <c r="D96" s="86" t="s">
        <v>267</v>
      </c>
      <c r="E96" s="98">
        <f aca="true" t="shared" si="6" ref="E96:L96">E98+EE110+E111</f>
        <v>0</v>
      </c>
      <c r="F96" s="75">
        <f t="shared" si="6"/>
        <v>0</v>
      </c>
      <c r="G96" s="75">
        <f t="shared" si="6"/>
        <v>0</v>
      </c>
      <c r="H96" s="75">
        <f t="shared" si="6"/>
        <v>0</v>
      </c>
      <c r="I96" s="75">
        <f t="shared" si="6"/>
        <v>0</v>
      </c>
      <c r="J96" s="75">
        <f t="shared" si="6"/>
        <v>0</v>
      </c>
      <c r="K96" s="75">
        <f t="shared" si="6"/>
        <v>0</v>
      </c>
      <c r="L96" s="86">
        <f t="shared" si="6"/>
        <v>0</v>
      </c>
    </row>
    <row r="97" spans="1:12" ht="12.75">
      <c r="A97" s="79"/>
      <c r="B97" s="6"/>
      <c r="C97" s="6"/>
      <c r="D97" s="86" t="s">
        <v>268</v>
      </c>
      <c r="E97" s="98"/>
      <c r="F97" s="75"/>
      <c r="G97" s="75"/>
      <c r="H97" s="75"/>
      <c r="I97" s="75"/>
      <c r="J97" s="75"/>
      <c r="K97" s="75"/>
      <c r="L97" s="86"/>
    </row>
    <row r="98" spans="1:12" ht="12.75">
      <c r="A98" s="79"/>
      <c r="B98" s="6">
        <v>1</v>
      </c>
      <c r="C98" s="6"/>
      <c r="D98" s="86" t="s">
        <v>269</v>
      </c>
      <c r="E98" s="98">
        <f>SUM(E100:E109)</f>
        <v>0</v>
      </c>
      <c r="F98" s="75">
        <f aca="true" t="shared" si="7" ref="F98:L98">SUM(F100:F109)</f>
        <v>0</v>
      </c>
      <c r="G98" s="75">
        <f t="shared" si="7"/>
        <v>0</v>
      </c>
      <c r="H98" s="75">
        <f t="shared" si="7"/>
        <v>0</v>
      </c>
      <c r="I98" s="75">
        <f t="shared" si="7"/>
        <v>0</v>
      </c>
      <c r="J98" s="75">
        <f t="shared" si="7"/>
        <v>0</v>
      </c>
      <c r="K98" s="75">
        <f t="shared" si="7"/>
        <v>0</v>
      </c>
      <c r="L98" s="86">
        <f t="shared" si="7"/>
        <v>0</v>
      </c>
    </row>
    <row r="99" spans="1:12" ht="12.75">
      <c r="A99" s="79"/>
      <c r="B99" s="6"/>
      <c r="C99" s="6"/>
      <c r="D99" s="86" t="s">
        <v>270</v>
      </c>
      <c r="E99" s="94"/>
      <c r="F99" s="75"/>
      <c r="G99" s="75"/>
      <c r="H99" s="75"/>
      <c r="I99" s="75"/>
      <c r="J99" s="75"/>
      <c r="K99" s="75"/>
      <c r="L99" s="95"/>
    </row>
    <row r="100" spans="1:12" ht="12.75">
      <c r="A100" s="79"/>
      <c r="B100" s="6"/>
      <c r="C100" s="6" t="s">
        <v>271</v>
      </c>
      <c r="D100" s="86" t="s">
        <v>283</v>
      </c>
      <c r="E100" s="94"/>
      <c r="F100" s="75"/>
      <c r="G100" s="75" t="s">
        <v>258</v>
      </c>
      <c r="H100" s="75"/>
      <c r="I100" s="75"/>
      <c r="J100" s="75"/>
      <c r="K100" s="75"/>
      <c r="L100" s="95"/>
    </row>
    <row r="101" spans="1:12" ht="12.75">
      <c r="A101" s="79"/>
      <c r="B101" s="6"/>
      <c r="C101" s="6" t="s">
        <v>272</v>
      </c>
      <c r="D101" s="86" t="s">
        <v>284</v>
      </c>
      <c r="E101" s="94"/>
      <c r="F101" s="75"/>
      <c r="G101" s="75"/>
      <c r="H101" s="75"/>
      <c r="I101" s="75"/>
      <c r="J101" s="75"/>
      <c r="K101" s="75"/>
      <c r="L101" s="95"/>
    </row>
    <row r="102" spans="1:12" ht="12.75">
      <c r="A102" s="79"/>
      <c r="B102" s="6"/>
      <c r="C102" s="6" t="s">
        <v>273</v>
      </c>
      <c r="D102" s="86" t="s">
        <v>285</v>
      </c>
      <c r="E102" s="94"/>
      <c r="F102" s="75"/>
      <c r="G102" s="75"/>
      <c r="H102" s="75"/>
      <c r="I102" s="75"/>
      <c r="J102" s="75"/>
      <c r="K102" s="75"/>
      <c r="L102" s="95"/>
    </row>
    <row r="103" spans="1:12" ht="12.75">
      <c r="A103" s="79"/>
      <c r="B103" s="6"/>
      <c r="C103" s="6" t="s">
        <v>274</v>
      </c>
      <c r="D103" s="86" t="s">
        <v>286</v>
      </c>
      <c r="E103" s="94"/>
      <c r="F103" s="75"/>
      <c r="G103" s="75"/>
      <c r="H103" s="75"/>
      <c r="I103" s="75"/>
      <c r="J103" s="75"/>
      <c r="K103" s="75"/>
      <c r="L103" s="95"/>
    </row>
    <row r="104" spans="1:12" ht="12.75">
      <c r="A104" s="79"/>
      <c r="B104" s="6"/>
      <c r="C104" s="6" t="s">
        <v>275</v>
      </c>
      <c r="D104" s="86" t="s">
        <v>287</v>
      </c>
      <c r="E104" s="94"/>
      <c r="F104" s="75"/>
      <c r="G104" s="75"/>
      <c r="H104" s="75"/>
      <c r="I104" s="75"/>
      <c r="J104" s="75"/>
      <c r="K104" s="75"/>
      <c r="L104" s="95"/>
    </row>
    <row r="105" spans="1:12" ht="12.75">
      <c r="A105" s="79"/>
      <c r="B105" s="6"/>
      <c r="C105" s="6" t="s">
        <v>276</v>
      </c>
      <c r="D105" s="86" t="s">
        <v>288</v>
      </c>
      <c r="E105" s="94"/>
      <c r="F105" s="75"/>
      <c r="G105" s="75"/>
      <c r="H105" s="75"/>
      <c r="I105" s="75"/>
      <c r="J105" s="75"/>
      <c r="K105" s="75"/>
      <c r="L105" s="95"/>
    </row>
    <row r="106" spans="1:12" ht="12.75">
      <c r="A106" s="79"/>
      <c r="B106" s="6"/>
      <c r="C106" s="6" t="s">
        <v>277</v>
      </c>
      <c r="D106" s="86" t="s">
        <v>289</v>
      </c>
      <c r="E106" s="94"/>
      <c r="F106" s="75"/>
      <c r="G106" s="75"/>
      <c r="H106" s="75"/>
      <c r="I106" s="75"/>
      <c r="J106" s="75"/>
      <c r="K106" s="75"/>
      <c r="L106" s="95"/>
    </row>
    <row r="107" spans="1:12" ht="12.75">
      <c r="A107" s="79"/>
      <c r="B107" s="6"/>
      <c r="C107" s="6" t="s">
        <v>278</v>
      </c>
      <c r="D107" s="86" t="s">
        <v>290</v>
      </c>
      <c r="E107" s="94"/>
      <c r="F107" s="75"/>
      <c r="G107" s="75"/>
      <c r="H107" s="75"/>
      <c r="I107" s="75"/>
      <c r="J107" s="75"/>
      <c r="K107" s="75"/>
      <c r="L107" s="95"/>
    </row>
    <row r="108" spans="1:12" ht="12.75">
      <c r="A108" s="79"/>
      <c r="B108" s="6"/>
      <c r="C108" s="6" t="s">
        <v>279</v>
      </c>
      <c r="D108" s="86" t="s">
        <v>291</v>
      </c>
      <c r="E108" s="94"/>
      <c r="F108" s="75"/>
      <c r="G108" s="75"/>
      <c r="H108" s="75"/>
      <c r="I108" s="75"/>
      <c r="J108" s="75"/>
      <c r="K108" s="75"/>
      <c r="L108" s="95"/>
    </row>
    <row r="109" spans="1:12" ht="12.75">
      <c r="A109" s="7"/>
      <c r="B109" s="8"/>
      <c r="C109" s="8" t="s">
        <v>280</v>
      </c>
      <c r="D109" s="87" t="s">
        <v>292</v>
      </c>
      <c r="E109" s="94"/>
      <c r="F109" s="75"/>
      <c r="G109" s="75"/>
      <c r="H109" s="75"/>
      <c r="I109" s="75"/>
      <c r="J109" s="75"/>
      <c r="K109" s="75"/>
      <c r="L109" s="95"/>
    </row>
    <row r="110" spans="1:12" ht="25.5">
      <c r="A110" s="79"/>
      <c r="B110" s="6">
        <v>2</v>
      </c>
      <c r="C110" s="6"/>
      <c r="D110" s="86" t="s">
        <v>293</v>
      </c>
      <c r="E110" s="94"/>
      <c r="F110" s="75"/>
      <c r="G110" s="75"/>
      <c r="H110" s="75"/>
      <c r="I110" s="75"/>
      <c r="J110" s="75"/>
      <c r="K110" s="75"/>
      <c r="L110" s="95"/>
    </row>
    <row r="111" spans="1:12" ht="26.25" thickBot="1">
      <c r="A111" s="88"/>
      <c r="B111" s="89">
        <v>3</v>
      </c>
      <c r="C111" s="89"/>
      <c r="D111" s="90" t="s">
        <v>294</v>
      </c>
      <c r="E111" s="96"/>
      <c r="F111" s="76"/>
      <c r="G111" s="76"/>
      <c r="H111" s="76"/>
      <c r="I111" s="76"/>
      <c r="J111" s="76"/>
      <c r="K111" s="76"/>
      <c r="L111" s="97"/>
    </row>
  </sheetData>
  <mergeCells count="31">
    <mergeCell ref="A94:D94"/>
    <mergeCell ref="E91:L91"/>
    <mergeCell ref="E92:L92"/>
    <mergeCell ref="A63:D63"/>
    <mergeCell ref="A91:D93"/>
    <mergeCell ref="A33:D33"/>
    <mergeCell ref="E30:H30"/>
    <mergeCell ref="I30:L30"/>
    <mergeCell ref="G31:H31"/>
    <mergeCell ref="I31:J31"/>
    <mergeCell ref="K31:L31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51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77" t="s">
        <v>397</v>
      </c>
      <c r="B2" s="477"/>
      <c r="C2" s="477"/>
      <c r="D2" s="477"/>
      <c r="E2" s="477"/>
      <c r="F2" s="477"/>
      <c r="G2" s="477"/>
      <c r="H2" s="477"/>
    </row>
    <row r="3" ht="13.5" thickBot="1"/>
    <row r="4" spans="1:8" ht="31.5" customHeight="1" thickBot="1">
      <c r="A4" s="150" t="s">
        <v>27</v>
      </c>
      <c r="B4" s="149" t="s">
        <v>233</v>
      </c>
      <c r="C4" s="17" t="s">
        <v>79</v>
      </c>
      <c r="D4" s="129" t="s">
        <v>398</v>
      </c>
      <c r="E4" s="148" t="s">
        <v>401</v>
      </c>
      <c r="F4" s="114" t="s">
        <v>399</v>
      </c>
      <c r="G4" s="152" t="s">
        <v>538</v>
      </c>
      <c r="H4" s="114" t="s">
        <v>400</v>
      </c>
    </row>
    <row r="5" spans="1:8" ht="12.75" customHeight="1" thickBot="1">
      <c r="A5" s="15" t="s">
        <v>509</v>
      </c>
      <c r="B5" s="16" t="s">
        <v>510</v>
      </c>
      <c r="C5" s="17">
        <v>3</v>
      </c>
      <c r="D5" s="129">
        <v>4</v>
      </c>
      <c r="E5" s="133">
        <v>5</v>
      </c>
      <c r="F5" s="134">
        <v>6</v>
      </c>
      <c r="G5" s="159">
        <v>7</v>
      </c>
      <c r="H5" s="134">
        <v>8</v>
      </c>
    </row>
    <row r="6" spans="1:8" ht="18" customHeight="1" thickBot="1">
      <c r="A6" s="18" t="s">
        <v>30</v>
      </c>
      <c r="B6" s="19"/>
      <c r="C6" s="12" t="s">
        <v>31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53" t="e">
        <f>F6/E6*100</f>
        <v>#REF!</v>
      </c>
      <c r="H6" s="24">
        <f>H7+H12+H17</f>
        <v>0</v>
      </c>
    </row>
    <row r="7" spans="1:8" ht="12.75">
      <c r="A7" s="20"/>
      <c r="B7" s="21" t="s">
        <v>80</v>
      </c>
      <c r="C7" s="9" t="s">
        <v>81</v>
      </c>
      <c r="D7" s="25">
        <f>D9</f>
        <v>20000</v>
      </c>
      <c r="E7" s="128">
        <f>E9</f>
        <v>20000</v>
      </c>
      <c r="F7" s="25">
        <f>F9</f>
        <v>20000</v>
      </c>
      <c r="G7" s="154">
        <f>F7/E7*100</f>
        <v>100</v>
      </c>
      <c r="H7" s="25">
        <f>H9</f>
        <v>0</v>
      </c>
    </row>
    <row r="8" spans="1:8" ht="12.75">
      <c r="A8" s="20"/>
      <c r="B8" s="22"/>
      <c r="C8" s="10" t="s">
        <v>82</v>
      </c>
      <c r="D8" s="26"/>
      <c r="E8" s="126"/>
      <c r="F8" s="26"/>
      <c r="G8" s="155"/>
      <c r="H8" s="26"/>
    </row>
    <row r="9" spans="1:8" ht="12.75">
      <c r="A9" s="20"/>
      <c r="B9" s="22"/>
      <c r="C9" s="11" t="s">
        <v>83</v>
      </c>
      <c r="D9" s="27">
        <v>20000</v>
      </c>
      <c r="E9" s="126">
        <v>20000</v>
      </c>
      <c r="F9" s="26">
        <v>20000</v>
      </c>
      <c r="G9" s="155"/>
      <c r="H9" s="26"/>
    </row>
    <row r="10" spans="1:8" ht="12.75" customHeight="1">
      <c r="A10" s="20"/>
      <c r="B10" s="22"/>
      <c r="C10" s="11" t="s">
        <v>493</v>
      </c>
      <c r="D10" s="27">
        <v>20000</v>
      </c>
      <c r="E10" s="126">
        <v>20000</v>
      </c>
      <c r="F10" s="26">
        <v>20000</v>
      </c>
      <c r="G10" s="155"/>
      <c r="H10" s="26"/>
    </row>
    <row r="11" spans="1:8" ht="12.75">
      <c r="A11" s="20"/>
      <c r="B11" s="141"/>
      <c r="C11" s="11"/>
      <c r="D11" s="27"/>
      <c r="E11" s="126"/>
      <c r="F11" s="26"/>
      <c r="G11" s="155"/>
      <c r="H11" s="26"/>
    </row>
    <row r="12" spans="1:8" ht="12.75">
      <c r="A12" s="20"/>
      <c r="B12" s="23" t="s">
        <v>84</v>
      </c>
      <c r="C12" s="10" t="s">
        <v>101</v>
      </c>
      <c r="D12" s="26">
        <f>D14</f>
        <v>8000</v>
      </c>
      <c r="E12" s="126">
        <f>E14</f>
        <v>8000</v>
      </c>
      <c r="F12" s="26">
        <f>F14</f>
        <v>9000</v>
      </c>
      <c r="G12" s="155">
        <f>F12/E12*100</f>
        <v>112.5</v>
      </c>
      <c r="H12" s="26">
        <f>H14</f>
        <v>0</v>
      </c>
    </row>
    <row r="13" spans="1:8" ht="12.75">
      <c r="A13" s="20"/>
      <c r="B13" s="22"/>
      <c r="C13" s="10" t="s">
        <v>82</v>
      </c>
      <c r="D13" s="26"/>
      <c r="E13" s="126"/>
      <c r="F13" s="26"/>
      <c r="G13" s="155"/>
      <c r="H13" s="26"/>
    </row>
    <row r="14" spans="1:8" ht="12.75" customHeight="1">
      <c r="A14" s="20"/>
      <c r="B14" s="22"/>
      <c r="C14" s="11" t="s">
        <v>104</v>
      </c>
      <c r="D14" s="27">
        <v>8000</v>
      </c>
      <c r="E14" s="126">
        <v>8000</v>
      </c>
      <c r="F14" s="26">
        <v>9000</v>
      </c>
      <c r="G14" s="155"/>
      <c r="H14" s="26"/>
    </row>
    <row r="15" spans="1:8" ht="12.75" customHeight="1">
      <c r="A15" s="20"/>
      <c r="B15" s="22"/>
      <c r="C15" s="11" t="s">
        <v>494</v>
      </c>
      <c r="D15" s="27">
        <v>8000</v>
      </c>
      <c r="E15" s="126">
        <v>8000</v>
      </c>
      <c r="F15" s="26">
        <v>9000</v>
      </c>
      <c r="G15" s="155"/>
      <c r="H15" s="26"/>
    </row>
    <row r="16" spans="1:8" ht="12.75" customHeight="1">
      <c r="A16" s="20"/>
      <c r="B16" s="22"/>
      <c r="C16" s="11"/>
      <c r="D16" s="27"/>
      <c r="E16" s="126"/>
      <c r="F16" s="26"/>
      <c r="G16" s="155"/>
      <c r="H16" s="26"/>
    </row>
    <row r="17" spans="1:8" ht="12.75">
      <c r="A17" s="20"/>
      <c r="B17" s="23" t="s">
        <v>102</v>
      </c>
      <c r="C17" s="10" t="s">
        <v>103</v>
      </c>
      <c r="D17" s="26">
        <f>D19</f>
        <v>4680</v>
      </c>
      <c r="E17" s="126">
        <f>E19</f>
        <v>4680</v>
      </c>
      <c r="F17" s="26">
        <f>F19</f>
        <v>6000</v>
      </c>
      <c r="G17" s="155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82</v>
      </c>
      <c r="D18" s="26"/>
      <c r="E18" s="126"/>
      <c r="F18" s="26"/>
      <c r="G18" s="155"/>
      <c r="H18" s="26"/>
    </row>
    <row r="19" spans="1:8" ht="12.75" customHeight="1">
      <c r="A19" s="20"/>
      <c r="B19" s="22"/>
      <c r="C19" s="10" t="s">
        <v>104</v>
      </c>
      <c r="D19" s="26">
        <v>4680</v>
      </c>
      <c r="E19" s="126">
        <v>4680</v>
      </c>
      <c r="F19" s="26">
        <f>F20+F21</f>
        <v>6000</v>
      </c>
      <c r="G19" s="155"/>
      <c r="H19" s="26"/>
    </row>
    <row r="20" spans="1:8" ht="12.75" customHeight="1">
      <c r="A20" s="20"/>
      <c r="B20" s="22"/>
      <c r="C20" s="11" t="s">
        <v>495</v>
      </c>
      <c r="D20" s="27"/>
      <c r="E20" s="126"/>
      <c r="F20" s="26">
        <v>1000</v>
      </c>
      <c r="G20" s="155"/>
      <c r="H20" s="26"/>
    </row>
    <row r="21" spans="1:8" ht="12.75" customHeight="1">
      <c r="A21" s="20"/>
      <c r="B21" s="22"/>
      <c r="C21" s="11" t="s">
        <v>578</v>
      </c>
      <c r="D21" s="27"/>
      <c r="E21" s="126"/>
      <c r="F21" s="26">
        <v>5000</v>
      </c>
      <c r="G21" s="155"/>
      <c r="H21" s="26"/>
    </row>
    <row r="22" spans="1:8" ht="12.75" customHeight="1" thickBot="1">
      <c r="A22" s="20"/>
      <c r="B22" s="22"/>
      <c r="C22" s="11"/>
      <c r="D22" s="27"/>
      <c r="E22" s="126"/>
      <c r="F22" s="26"/>
      <c r="G22" s="155"/>
      <c r="H22" s="26"/>
    </row>
    <row r="23" spans="1:8" ht="18" customHeight="1" thickBot="1">
      <c r="A23" s="18" t="s">
        <v>33</v>
      </c>
      <c r="B23" s="19"/>
      <c r="C23" s="12" t="s">
        <v>34</v>
      </c>
      <c r="D23" s="24" t="e">
        <f>D24+D29</f>
        <v>#REF!</v>
      </c>
      <c r="E23" s="124" t="e">
        <f>E24+E29</f>
        <v>#REF!</v>
      </c>
      <c r="F23" s="24">
        <f>F24+F29</f>
        <v>879318</v>
      </c>
      <c r="G23" s="153" t="e">
        <f>F23/E23*100</f>
        <v>#REF!</v>
      </c>
      <c r="H23" s="24">
        <f>H24+H29</f>
        <v>0</v>
      </c>
    </row>
    <row r="24" spans="1:8" ht="12.75">
      <c r="A24" s="20"/>
      <c r="B24" s="21" t="s">
        <v>105</v>
      </c>
      <c r="C24" s="9" t="s">
        <v>323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54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405</v>
      </c>
      <c r="D25" s="29">
        <f>D27</f>
        <v>151777</v>
      </c>
      <c r="E25" s="29">
        <f>E27</f>
        <v>151777</v>
      </c>
      <c r="F25" s="29">
        <f>F27</f>
        <v>154818</v>
      </c>
      <c r="G25" s="156"/>
      <c r="H25" s="29"/>
    </row>
    <row r="26" spans="1:8" ht="12.75">
      <c r="A26" s="20"/>
      <c r="B26" s="22"/>
      <c r="C26" s="10" t="s">
        <v>82</v>
      </c>
      <c r="D26" s="26"/>
      <c r="E26" s="126"/>
      <c r="F26" s="26"/>
      <c r="G26" s="155"/>
      <c r="H26" s="26"/>
    </row>
    <row r="27" spans="1:8" ht="12.75">
      <c r="A27" s="20"/>
      <c r="B27" s="22"/>
      <c r="C27" s="10" t="s">
        <v>83</v>
      </c>
      <c r="D27" s="26">
        <v>151777</v>
      </c>
      <c r="E27" s="26">
        <v>151777</v>
      </c>
      <c r="F27" s="26">
        <v>154818</v>
      </c>
      <c r="G27" s="155"/>
      <c r="H27" s="26"/>
    </row>
    <row r="28" spans="1:8" ht="12.75">
      <c r="A28" s="20"/>
      <c r="B28" s="22"/>
      <c r="C28" s="10"/>
      <c r="D28" s="26"/>
      <c r="E28" s="126"/>
      <c r="F28" s="26"/>
      <c r="G28" s="155"/>
      <c r="H28" s="26"/>
    </row>
    <row r="29" spans="1:8" ht="12.75">
      <c r="A29" s="20"/>
      <c r="B29" s="23" t="s">
        <v>106</v>
      </c>
      <c r="C29" s="10" t="s">
        <v>107</v>
      </c>
      <c r="D29" s="26">
        <f>D31+D33</f>
        <v>571737</v>
      </c>
      <c r="E29" s="126">
        <f>E31+E33</f>
        <v>571737</v>
      </c>
      <c r="F29" s="26">
        <f>F31+F33</f>
        <v>724500</v>
      </c>
      <c r="G29" s="155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82</v>
      </c>
      <c r="D30" s="26"/>
      <c r="E30" s="126"/>
      <c r="F30" s="26"/>
      <c r="G30" s="155"/>
      <c r="H30" s="26"/>
    </row>
    <row r="31" spans="1:8" ht="12.75">
      <c r="A31" s="20"/>
      <c r="B31" s="22"/>
      <c r="C31" s="10" t="s">
        <v>108</v>
      </c>
      <c r="D31" s="26">
        <f>D32</f>
        <v>11459</v>
      </c>
      <c r="E31" s="26">
        <f>E32</f>
        <v>11459</v>
      </c>
      <c r="F31" s="26">
        <f>F32</f>
        <v>13000</v>
      </c>
      <c r="G31" s="155"/>
      <c r="H31" s="26"/>
    </row>
    <row r="32" spans="1:8" ht="12.75">
      <c r="A32" s="20"/>
      <c r="B32" s="22"/>
      <c r="C32" s="10" t="s">
        <v>579</v>
      </c>
      <c r="D32" s="26">
        <v>11459</v>
      </c>
      <c r="E32" s="26">
        <v>11459</v>
      </c>
      <c r="F32" s="26">
        <v>13000</v>
      </c>
      <c r="G32" s="155"/>
      <c r="H32" s="26"/>
    </row>
    <row r="33" spans="1:8" ht="12.75">
      <c r="A33" s="20"/>
      <c r="B33" s="22"/>
      <c r="C33" s="10" t="s">
        <v>109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55"/>
      <c r="H33" s="26">
        <f>SUM(H34:H38)</f>
        <v>0</v>
      </c>
    </row>
    <row r="34" spans="1:8" ht="12.75">
      <c r="A34" s="20"/>
      <c r="B34" s="22"/>
      <c r="C34" s="10" t="s">
        <v>403</v>
      </c>
      <c r="D34" s="26">
        <v>174978</v>
      </c>
      <c r="E34" s="26">
        <v>174978</v>
      </c>
      <c r="F34" s="26">
        <v>180000</v>
      </c>
      <c r="G34" s="155"/>
      <c r="H34" s="26"/>
    </row>
    <row r="35" spans="1:8" ht="12.75" customHeight="1">
      <c r="A35" s="20"/>
      <c r="B35" s="22"/>
      <c r="C35" s="10" t="s">
        <v>577</v>
      </c>
      <c r="D35" s="26"/>
      <c r="E35" s="26"/>
      <c r="F35" s="26"/>
      <c r="G35" s="155"/>
      <c r="H35" s="26"/>
    </row>
    <row r="36" spans="1:8" ht="12.75" customHeight="1">
      <c r="A36" s="20"/>
      <c r="B36" s="22"/>
      <c r="C36" s="10" t="s">
        <v>497</v>
      </c>
      <c r="D36" s="26"/>
      <c r="E36" s="26"/>
      <c r="F36" s="26"/>
      <c r="G36" s="155"/>
      <c r="H36" s="26"/>
    </row>
    <row r="37" spans="1:8" ht="12.75">
      <c r="A37" s="20"/>
      <c r="B37" s="22"/>
      <c r="C37" s="10" t="s">
        <v>402</v>
      </c>
      <c r="D37" s="26">
        <v>75800</v>
      </c>
      <c r="E37" s="26">
        <v>75800</v>
      </c>
      <c r="F37" s="26">
        <v>80000</v>
      </c>
      <c r="G37" s="155"/>
      <c r="H37" s="26"/>
    </row>
    <row r="38" spans="1:8" ht="12.75" customHeight="1">
      <c r="A38" s="20"/>
      <c r="B38" s="22"/>
      <c r="C38" s="10" t="s">
        <v>458</v>
      </c>
      <c r="D38" s="26">
        <v>309500</v>
      </c>
      <c r="E38" s="26">
        <v>309500</v>
      </c>
      <c r="F38" s="26">
        <v>450000</v>
      </c>
      <c r="G38" s="155"/>
      <c r="H38" s="26"/>
    </row>
    <row r="39" spans="1:8" ht="12.75">
      <c r="A39" s="20"/>
      <c r="B39" s="22"/>
      <c r="C39" s="10" t="s">
        <v>540</v>
      </c>
      <c r="D39" s="26"/>
      <c r="E39" s="126"/>
      <c r="F39" s="26"/>
      <c r="G39" s="155"/>
      <c r="H39" s="26"/>
    </row>
    <row r="40" spans="1:8" ht="12.75">
      <c r="A40" s="20"/>
      <c r="B40" s="22"/>
      <c r="C40" s="10" t="s">
        <v>541</v>
      </c>
      <c r="D40" s="26"/>
      <c r="E40" s="126"/>
      <c r="F40" s="26"/>
      <c r="G40" s="155"/>
      <c r="H40" s="26"/>
    </row>
    <row r="41" spans="1:8" ht="12.75">
      <c r="A41" s="20"/>
      <c r="B41" s="22"/>
      <c r="C41" s="10" t="s">
        <v>543</v>
      </c>
      <c r="D41" s="26"/>
      <c r="E41" s="126"/>
      <c r="F41" s="26"/>
      <c r="G41" s="155"/>
      <c r="H41" s="26"/>
    </row>
    <row r="42" spans="1:8" ht="12.75">
      <c r="A42" s="20"/>
      <c r="B42" s="22"/>
      <c r="C42" s="10" t="s">
        <v>542</v>
      </c>
      <c r="D42" s="26"/>
      <c r="E42" s="126"/>
      <c r="F42" s="26"/>
      <c r="G42" s="155"/>
      <c r="H42" s="26"/>
    </row>
    <row r="43" spans="1:8" ht="12.75">
      <c r="A43" s="20"/>
      <c r="B43" s="22"/>
      <c r="C43" s="10" t="s">
        <v>544</v>
      </c>
      <c r="D43" s="26"/>
      <c r="E43" s="126"/>
      <c r="F43" s="26"/>
      <c r="G43" s="155"/>
      <c r="H43" s="26"/>
    </row>
    <row r="44" spans="1:8" ht="12.75">
      <c r="A44" s="20"/>
      <c r="B44" s="22"/>
      <c r="C44" s="10" t="s">
        <v>545</v>
      </c>
      <c r="D44" s="26"/>
      <c r="E44" s="126"/>
      <c r="F44" s="26"/>
      <c r="G44" s="155"/>
      <c r="H44" s="26"/>
    </row>
    <row r="45" spans="1:8" ht="12.75">
      <c r="A45" s="20"/>
      <c r="B45" s="22"/>
      <c r="C45" s="10" t="s">
        <v>539</v>
      </c>
      <c r="D45" s="26"/>
      <c r="E45" s="126"/>
      <c r="F45" s="26">
        <v>1500</v>
      </c>
      <c r="G45" s="155"/>
      <c r="H45" s="26"/>
    </row>
    <row r="46" spans="1:8" ht="13.5" thickBot="1">
      <c r="A46" s="20"/>
      <c r="B46" s="22"/>
      <c r="C46" s="10"/>
      <c r="D46" s="26"/>
      <c r="E46" s="126"/>
      <c r="F46" s="26"/>
      <c r="G46" s="155"/>
      <c r="H46" s="26"/>
    </row>
    <row r="47" spans="1:8" ht="18" customHeight="1" thickBot="1">
      <c r="A47" s="18" t="s">
        <v>35</v>
      </c>
      <c r="B47" s="19"/>
      <c r="C47" s="12" t="s">
        <v>36</v>
      </c>
      <c r="D47" s="24">
        <f>D48+D53+D62</f>
        <v>655309</v>
      </c>
      <c r="E47" s="124">
        <f>E48+E53+E62</f>
        <v>655309</v>
      </c>
      <c r="F47" s="24">
        <f>F48+F53+F62</f>
        <v>556000</v>
      </c>
      <c r="G47" s="153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110</v>
      </c>
      <c r="C48" s="9" t="s">
        <v>111</v>
      </c>
      <c r="D48" s="29">
        <f>D50</f>
        <v>260000</v>
      </c>
      <c r="E48" s="125">
        <f>E50</f>
        <v>260000</v>
      </c>
      <c r="F48" s="29">
        <f>F50</f>
        <v>220000</v>
      </c>
      <c r="G48" s="156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82</v>
      </c>
      <c r="D49" s="26"/>
      <c r="E49" s="126"/>
      <c r="F49" s="26"/>
      <c r="G49" s="155"/>
      <c r="H49" s="26"/>
    </row>
    <row r="50" spans="1:8" ht="12.75">
      <c r="A50" s="20"/>
      <c r="B50" s="22"/>
      <c r="C50" s="10" t="s">
        <v>112</v>
      </c>
      <c r="D50" s="26">
        <v>260000</v>
      </c>
      <c r="E50" s="26">
        <v>260000</v>
      </c>
      <c r="F50" s="26">
        <v>220000</v>
      </c>
      <c r="G50" s="155"/>
      <c r="H50" s="26"/>
    </row>
    <row r="51" spans="1:8" ht="12.75">
      <c r="A51" s="20"/>
      <c r="B51" s="22"/>
      <c r="C51" s="10" t="s">
        <v>512</v>
      </c>
      <c r="D51" s="26">
        <v>260000</v>
      </c>
      <c r="E51" s="26">
        <v>260000</v>
      </c>
      <c r="F51" s="26">
        <v>220000</v>
      </c>
      <c r="G51" s="155"/>
      <c r="H51" s="26"/>
    </row>
    <row r="52" spans="1:8" ht="12.75">
      <c r="A52" s="20"/>
      <c r="B52" s="22"/>
      <c r="C52" s="11"/>
      <c r="D52" s="27"/>
      <c r="E52" s="126"/>
      <c r="F52" s="26"/>
      <c r="G52" s="155"/>
      <c r="H52" s="26"/>
    </row>
    <row r="53" spans="1:8" ht="12.75" customHeight="1">
      <c r="A53" s="20"/>
      <c r="B53" s="23" t="s">
        <v>113</v>
      </c>
      <c r="C53" s="10" t="s">
        <v>114</v>
      </c>
      <c r="D53" s="26">
        <f>D55+D57</f>
        <v>165659</v>
      </c>
      <c r="E53" s="126">
        <v>165659</v>
      </c>
      <c r="F53" s="26">
        <f>F55+F57</f>
        <v>183500</v>
      </c>
      <c r="G53" s="155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82</v>
      </c>
      <c r="D54" s="26"/>
      <c r="E54" s="126"/>
      <c r="F54" s="26"/>
      <c r="G54" s="155"/>
      <c r="H54" s="26"/>
    </row>
    <row r="55" spans="1:8" ht="12.75">
      <c r="A55" s="20"/>
      <c r="B55" s="22"/>
      <c r="C55" s="10" t="s">
        <v>116</v>
      </c>
      <c r="D55" s="26">
        <v>150000</v>
      </c>
      <c r="E55" s="126">
        <v>150000</v>
      </c>
      <c r="F55" s="26">
        <f>+F56</f>
        <v>145000</v>
      </c>
      <c r="G55" s="155"/>
      <c r="H55" s="26"/>
    </row>
    <row r="56" spans="1:8" ht="12.75" customHeight="1">
      <c r="A56" s="20"/>
      <c r="B56" s="22"/>
      <c r="C56" s="10" t="s">
        <v>546</v>
      </c>
      <c r="D56" s="26"/>
      <c r="E56" s="126"/>
      <c r="F56" s="26">
        <v>145000</v>
      </c>
      <c r="G56" s="155"/>
      <c r="H56" s="26"/>
    </row>
    <row r="57" spans="1:8" ht="12.75">
      <c r="A57" s="20"/>
      <c r="B57" s="22"/>
      <c r="C57" s="10" t="s">
        <v>109</v>
      </c>
      <c r="D57" s="26">
        <v>15659</v>
      </c>
      <c r="E57" s="126">
        <v>15659</v>
      </c>
      <c r="F57" s="26">
        <f>F58+F59+F60</f>
        <v>38500</v>
      </c>
      <c r="G57" s="155"/>
      <c r="H57" s="26"/>
    </row>
    <row r="58" spans="1:8" ht="36.75" customHeight="1">
      <c r="A58" s="20"/>
      <c r="B58" s="22"/>
      <c r="C58" s="10" t="s">
        <v>408</v>
      </c>
      <c r="D58" s="26"/>
      <c r="E58" s="126"/>
      <c r="F58" s="26">
        <v>30000</v>
      </c>
      <c r="G58" s="155"/>
      <c r="H58" s="26"/>
    </row>
    <row r="59" spans="1:8" ht="25.5" customHeight="1">
      <c r="A59" s="20"/>
      <c r="B59" s="22"/>
      <c r="C59" s="10" t="s">
        <v>407</v>
      </c>
      <c r="D59" s="26"/>
      <c r="E59" s="126"/>
      <c r="F59" s="26">
        <v>8000</v>
      </c>
      <c r="G59" s="155"/>
      <c r="H59" s="26"/>
    </row>
    <row r="60" spans="1:8" ht="12.75">
      <c r="A60" s="20"/>
      <c r="B60" s="22"/>
      <c r="C60" s="10" t="s">
        <v>539</v>
      </c>
      <c r="D60" s="26"/>
      <c r="E60" s="126"/>
      <c r="F60" s="26">
        <v>500</v>
      </c>
      <c r="G60" s="155"/>
      <c r="H60" s="26"/>
    </row>
    <row r="61" spans="1:8" ht="12.75">
      <c r="A61" s="20"/>
      <c r="B61" s="22"/>
      <c r="C61" s="10"/>
      <c r="D61" s="26"/>
      <c r="E61" s="126"/>
      <c r="F61" s="26"/>
      <c r="G61" s="155"/>
      <c r="H61" s="26"/>
    </row>
    <row r="62" spans="1:8" ht="12.75">
      <c r="A62" s="20"/>
      <c r="B62" s="23" t="s">
        <v>115</v>
      </c>
      <c r="C62" s="10" t="s">
        <v>103</v>
      </c>
      <c r="D62" s="26">
        <f>D64+D68</f>
        <v>229650</v>
      </c>
      <c r="E62" s="126">
        <f>E64+E68</f>
        <v>229650</v>
      </c>
      <c r="F62" s="26">
        <f>F64+F68</f>
        <v>152500</v>
      </c>
      <c r="G62" s="155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82</v>
      </c>
      <c r="D63" s="26"/>
      <c r="E63" s="126"/>
      <c r="F63" s="26"/>
      <c r="G63" s="155"/>
      <c r="H63" s="26"/>
    </row>
    <row r="64" spans="1:8" ht="12.75">
      <c r="A64" s="20"/>
      <c r="B64" s="22"/>
      <c r="C64" s="10" t="s">
        <v>116</v>
      </c>
      <c r="D64" s="26">
        <v>186041</v>
      </c>
      <c r="E64" s="26">
        <v>186041</v>
      </c>
      <c r="F64" s="26">
        <f>SUM(F65:F67)</f>
        <v>138000</v>
      </c>
      <c r="G64" s="155"/>
      <c r="H64" s="26"/>
    </row>
    <row r="65" spans="1:8" ht="12.75" customHeight="1">
      <c r="A65" s="20"/>
      <c r="B65" s="22"/>
      <c r="C65" s="10" t="s">
        <v>409</v>
      </c>
      <c r="D65" s="26">
        <v>0</v>
      </c>
      <c r="E65" s="126">
        <v>0</v>
      </c>
      <c r="F65" s="26">
        <v>128000</v>
      </c>
      <c r="G65" s="155"/>
      <c r="H65" s="26"/>
    </row>
    <row r="66" spans="1:8" ht="12.75" customHeight="1">
      <c r="A66" s="20"/>
      <c r="B66" s="22"/>
      <c r="C66" s="10" t="s">
        <v>572</v>
      </c>
      <c r="D66" s="26"/>
      <c r="E66" s="126"/>
      <c r="F66" s="26">
        <v>5000</v>
      </c>
      <c r="G66" s="155"/>
      <c r="H66" s="26"/>
    </row>
    <row r="67" spans="1:8" ht="12.75" customHeight="1">
      <c r="A67" s="20"/>
      <c r="B67" s="22"/>
      <c r="C67" s="10" t="s">
        <v>573</v>
      </c>
      <c r="D67" s="26"/>
      <c r="E67" s="126"/>
      <c r="F67" s="26">
        <v>5000</v>
      </c>
      <c r="G67" s="155"/>
      <c r="H67" s="26"/>
    </row>
    <row r="68" spans="1:8" ht="12.75">
      <c r="A68" s="20"/>
      <c r="B68" s="22"/>
      <c r="C68" s="10" t="s">
        <v>109</v>
      </c>
      <c r="D68" s="26">
        <v>43609</v>
      </c>
      <c r="E68" s="26">
        <v>43609</v>
      </c>
      <c r="F68" s="26">
        <f>SUM(F69:F72)</f>
        <v>14500</v>
      </c>
      <c r="G68" s="155"/>
      <c r="H68" s="26">
        <f>SUM(H69:H71)</f>
        <v>0</v>
      </c>
    </row>
    <row r="69" spans="1:8" ht="12.75" customHeight="1">
      <c r="A69" s="20"/>
      <c r="B69" s="22"/>
      <c r="C69" s="11" t="s">
        <v>410</v>
      </c>
      <c r="D69" s="27">
        <v>12654</v>
      </c>
      <c r="E69" s="27">
        <v>12654</v>
      </c>
      <c r="F69" s="26">
        <v>7500</v>
      </c>
      <c r="G69" s="155"/>
      <c r="H69" s="26"/>
    </row>
    <row r="70" spans="1:8" ht="12.75" customHeight="1">
      <c r="A70" s="20"/>
      <c r="B70" s="22"/>
      <c r="C70" s="11" t="s">
        <v>513</v>
      </c>
      <c r="D70" s="27">
        <v>12222</v>
      </c>
      <c r="E70" s="27">
        <v>12222</v>
      </c>
      <c r="F70" s="26">
        <v>3000</v>
      </c>
      <c r="G70" s="155"/>
      <c r="H70" s="26"/>
    </row>
    <row r="71" spans="1:8" ht="25.5" customHeight="1">
      <c r="A71" s="20"/>
      <c r="B71" s="22"/>
      <c r="C71" s="11" t="s">
        <v>404</v>
      </c>
      <c r="D71" s="27">
        <v>1154</v>
      </c>
      <c r="E71" s="27">
        <v>1154</v>
      </c>
      <c r="F71" s="26">
        <v>3000</v>
      </c>
      <c r="G71" s="155"/>
      <c r="H71" s="26"/>
    </row>
    <row r="72" spans="1:8" ht="26.25" customHeight="1">
      <c r="A72" s="20"/>
      <c r="B72" s="22"/>
      <c r="C72" s="11" t="s">
        <v>514</v>
      </c>
      <c r="D72" s="27"/>
      <c r="E72" s="135"/>
      <c r="F72" s="26">
        <v>1000</v>
      </c>
      <c r="G72" s="155"/>
      <c r="H72" s="26"/>
    </row>
    <row r="73" spans="1:8" ht="13.5" thickBot="1">
      <c r="A73" s="20"/>
      <c r="B73" s="22"/>
      <c r="C73" s="11"/>
      <c r="D73" s="27"/>
      <c r="E73" s="126"/>
      <c r="F73" s="26"/>
      <c r="G73" s="155"/>
      <c r="H73" s="26"/>
    </row>
    <row r="74" spans="1:8" ht="18" customHeight="1" thickBot="1">
      <c r="A74" s="18" t="s">
        <v>37</v>
      </c>
      <c r="B74" s="19"/>
      <c r="C74" s="12" t="s">
        <v>38</v>
      </c>
      <c r="D74" s="24" t="e">
        <f>D75+D81+#REF!</f>
        <v>#REF!</v>
      </c>
      <c r="E74" s="124" t="e">
        <f>E75+E81+#REF!</f>
        <v>#REF!</v>
      </c>
      <c r="F74" s="24">
        <f>F75+F81</f>
        <v>36000</v>
      </c>
      <c r="G74" s="153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117</v>
      </c>
      <c r="C75" s="9" t="s">
        <v>118</v>
      </c>
      <c r="D75" s="29">
        <f>D77</f>
        <v>85000</v>
      </c>
      <c r="E75" s="125">
        <f>E77</f>
        <v>85000</v>
      </c>
      <c r="F75" s="29">
        <f>F77</f>
        <v>13500</v>
      </c>
      <c r="G75" s="156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82</v>
      </c>
      <c r="D76" s="26"/>
      <c r="E76" s="126"/>
      <c r="F76" s="26"/>
      <c r="G76" s="155"/>
      <c r="H76" s="26"/>
    </row>
    <row r="77" spans="1:8" ht="12.75" customHeight="1">
      <c r="A77" s="20"/>
      <c r="B77" s="22"/>
      <c r="C77" s="10" t="s">
        <v>112</v>
      </c>
      <c r="D77" s="26">
        <v>85000</v>
      </c>
      <c r="E77" s="126">
        <v>85000</v>
      </c>
      <c r="F77" s="26">
        <f>SUM(F78:F79)</f>
        <v>13500</v>
      </c>
      <c r="G77" s="155"/>
      <c r="H77" s="26"/>
    </row>
    <row r="78" spans="1:8" ht="25.5" customHeight="1">
      <c r="A78" s="20"/>
      <c r="B78" s="22"/>
      <c r="C78" s="10" t="s">
        <v>411</v>
      </c>
      <c r="D78" s="26"/>
      <c r="E78" s="126"/>
      <c r="F78" s="26">
        <v>3500</v>
      </c>
      <c r="G78" s="155"/>
      <c r="H78" s="26"/>
    </row>
    <row r="79" spans="1:8" ht="12.75" customHeight="1">
      <c r="A79" s="20"/>
      <c r="B79" s="22"/>
      <c r="C79" s="10" t="s">
        <v>530</v>
      </c>
      <c r="D79" s="26"/>
      <c r="E79" s="126"/>
      <c r="F79" s="26">
        <v>10000</v>
      </c>
      <c r="G79" s="155"/>
      <c r="H79" s="26"/>
    </row>
    <row r="80" spans="1:8" ht="12.75">
      <c r="A80" s="20"/>
      <c r="B80" s="22"/>
      <c r="C80" s="10"/>
      <c r="D80" s="26"/>
      <c r="E80" s="126"/>
      <c r="F80" s="26"/>
      <c r="G80" s="155"/>
      <c r="H80" s="26"/>
    </row>
    <row r="81" spans="1:8" ht="12.75" customHeight="1">
      <c r="A81" s="20"/>
      <c r="B81" s="23" t="s">
        <v>119</v>
      </c>
      <c r="C81" s="10" t="s">
        <v>552</v>
      </c>
      <c r="D81" s="26">
        <f>D83</f>
        <v>16100</v>
      </c>
      <c r="E81" s="126">
        <f>E83</f>
        <v>16100</v>
      </c>
      <c r="F81" s="26">
        <f>F83</f>
        <v>22500</v>
      </c>
      <c r="G81" s="155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82</v>
      </c>
      <c r="D82" s="26"/>
      <c r="E82" s="126"/>
      <c r="F82" s="26"/>
      <c r="G82" s="155"/>
      <c r="H82" s="26"/>
    </row>
    <row r="83" spans="1:8" ht="12.75" customHeight="1">
      <c r="A83" s="20"/>
      <c r="B83" s="22"/>
      <c r="C83" s="10" t="s">
        <v>120</v>
      </c>
      <c r="D83" s="26">
        <v>16100</v>
      </c>
      <c r="E83" s="26">
        <v>16100</v>
      </c>
      <c r="F83" s="26">
        <f>SUM(F84:F87)</f>
        <v>22500</v>
      </c>
      <c r="G83" s="155"/>
      <c r="H83" s="26"/>
    </row>
    <row r="84" spans="1:8" ht="36" customHeight="1">
      <c r="A84" s="20"/>
      <c r="B84" s="22"/>
      <c r="C84" s="10" t="s">
        <v>412</v>
      </c>
      <c r="D84" s="26"/>
      <c r="E84" s="26"/>
      <c r="F84" s="26"/>
      <c r="G84" s="155"/>
      <c r="H84" s="26"/>
    </row>
    <row r="85" spans="1:8" ht="12.75" customHeight="1">
      <c r="A85" s="20"/>
      <c r="B85" s="22"/>
      <c r="C85" s="10" t="s">
        <v>498</v>
      </c>
      <c r="D85" s="26"/>
      <c r="E85" s="126"/>
      <c r="F85" s="26">
        <v>15000</v>
      </c>
      <c r="G85" s="155"/>
      <c r="H85" s="26"/>
    </row>
    <row r="86" spans="1:8" ht="12.75">
      <c r="A86" s="20"/>
      <c r="B86" s="22"/>
      <c r="C86" s="10" t="s">
        <v>499</v>
      </c>
      <c r="D86" s="26"/>
      <c r="E86" s="126"/>
      <c r="F86" s="26">
        <v>5000</v>
      </c>
      <c r="G86" s="155"/>
      <c r="H86" s="26"/>
    </row>
    <row r="87" spans="1:8" ht="12.75" customHeight="1">
      <c r="A87" s="20"/>
      <c r="B87" s="22"/>
      <c r="C87" s="10" t="s">
        <v>500</v>
      </c>
      <c r="D87" s="26"/>
      <c r="E87" s="126"/>
      <c r="F87" s="26">
        <v>2500</v>
      </c>
      <c r="G87" s="155"/>
      <c r="H87" s="26"/>
    </row>
    <row r="88" spans="1:8" ht="13.5" thickBot="1">
      <c r="A88" s="20"/>
      <c r="B88" s="22"/>
      <c r="C88" s="10"/>
      <c r="D88" s="26"/>
      <c r="E88" s="126"/>
      <c r="F88" s="26"/>
      <c r="G88" s="155"/>
      <c r="H88" s="26"/>
    </row>
    <row r="89" spans="1:8" ht="18" customHeight="1" thickBot="1">
      <c r="A89" s="18" t="s">
        <v>39</v>
      </c>
      <c r="B89" s="19"/>
      <c r="C89" s="12" t="s">
        <v>40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53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121</v>
      </c>
      <c r="C90" s="9" t="s">
        <v>76</v>
      </c>
      <c r="D90" s="25">
        <f>D92</f>
        <v>64903</v>
      </c>
      <c r="E90" s="128">
        <f>E92</f>
        <v>64903</v>
      </c>
      <c r="F90" s="25">
        <f>F92</f>
        <v>64479</v>
      </c>
      <c r="G90" s="154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82</v>
      </c>
      <c r="D91" s="26"/>
      <c r="E91" s="126"/>
      <c r="F91" s="26"/>
      <c r="G91" s="155"/>
      <c r="H91" s="26"/>
    </row>
    <row r="92" spans="1:8" ht="12" customHeight="1">
      <c r="A92" s="20"/>
      <c r="B92" s="22"/>
      <c r="C92" s="10" t="s">
        <v>83</v>
      </c>
      <c r="D92" s="26">
        <v>64903</v>
      </c>
      <c r="E92" s="126">
        <v>64903</v>
      </c>
      <c r="F92" s="26">
        <v>64479</v>
      </c>
      <c r="G92" s="155"/>
      <c r="H92" s="26"/>
    </row>
    <row r="93" spans="1:8" ht="12" customHeight="1">
      <c r="A93" s="20"/>
      <c r="B93" s="22"/>
      <c r="C93" s="10" t="s">
        <v>82</v>
      </c>
      <c r="D93" s="26"/>
      <c r="E93" s="126"/>
      <c r="F93" s="26"/>
      <c r="G93" s="155"/>
      <c r="H93" s="26"/>
    </row>
    <row r="94" spans="1:8" ht="12" customHeight="1">
      <c r="A94" s="20"/>
      <c r="B94" s="22"/>
      <c r="C94" s="10" t="s">
        <v>122</v>
      </c>
      <c r="D94" s="26">
        <v>59200</v>
      </c>
      <c r="E94" s="126">
        <v>59200</v>
      </c>
      <c r="F94" s="26">
        <v>63479</v>
      </c>
      <c r="G94" s="155"/>
      <c r="H94" s="26"/>
    </row>
    <row r="95" spans="1:8" ht="12.75">
      <c r="A95" s="20"/>
      <c r="B95" s="22"/>
      <c r="C95" s="10"/>
      <c r="D95" s="26"/>
      <c r="E95" s="126"/>
      <c r="F95" s="26"/>
      <c r="G95" s="155"/>
      <c r="H95" s="26"/>
    </row>
    <row r="96" spans="1:8" ht="12.75">
      <c r="A96" s="20"/>
      <c r="B96" s="23" t="s">
        <v>123</v>
      </c>
      <c r="C96" s="10" t="s">
        <v>124</v>
      </c>
      <c r="D96" s="26">
        <f>D98</f>
        <v>85286</v>
      </c>
      <c r="E96" s="132">
        <f>E98</f>
        <v>85286</v>
      </c>
      <c r="F96" s="26">
        <f>F98</f>
        <v>110000</v>
      </c>
      <c r="G96" s="155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32</v>
      </c>
      <c r="D97" s="26"/>
      <c r="E97" s="132"/>
      <c r="F97" s="26"/>
      <c r="G97" s="155"/>
      <c r="H97" s="26"/>
    </row>
    <row r="98" spans="1:8" ht="12.75">
      <c r="A98" s="20"/>
      <c r="B98" s="22"/>
      <c r="C98" s="10" t="s">
        <v>83</v>
      </c>
      <c r="D98" s="26">
        <v>85286</v>
      </c>
      <c r="E98" s="132">
        <v>85286</v>
      </c>
      <c r="F98" s="26">
        <f>SUM(F99:F102)</f>
        <v>110000</v>
      </c>
      <c r="G98" s="155"/>
      <c r="H98" s="26">
        <f>SUM(H99:H102)</f>
        <v>0</v>
      </c>
    </row>
    <row r="99" spans="1:8" ht="12.75">
      <c r="A99" s="20"/>
      <c r="B99" s="22"/>
      <c r="C99" s="10" t="s">
        <v>414</v>
      </c>
      <c r="D99" s="26">
        <v>78576</v>
      </c>
      <c r="E99" s="126">
        <v>78576</v>
      </c>
      <c r="F99" s="26">
        <v>83760</v>
      </c>
      <c r="G99" s="155"/>
      <c r="H99" s="26"/>
    </row>
    <row r="100" spans="1:8" ht="25.5" customHeight="1">
      <c r="A100" s="20"/>
      <c r="B100" s="22"/>
      <c r="C100" s="10" t="s">
        <v>415</v>
      </c>
      <c r="D100" s="26">
        <v>2710</v>
      </c>
      <c r="E100" s="126">
        <v>2360</v>
      </c>
      <c r="F100" s="26">
        <v>12740</v>
      </c>
      <c r="G100" s="155"/>
      <c r="H100" s="26"/>
    </row>
    <row r="101" spans="1:8" ht="12.75" customHeight="1">
      <c r="A101" s="20"/>
      <c r="B101" s="22"/>
      <c r="C101" s="10" t="s">
        <v>456</v>
      </c>
      <c r="D101" s="26">
        <v>3500</v>
      </c>
      <c r="E101" s="126">
        <v>3500</v>
      </c>
      <c r="F101" s="26">
        <v>12000</v>
      </c>
      <c r="G101" s="155"/>
      <c r="H101" s="26"/>
    </row>
    <row r="102" spans="1:8" ht="12.75">
      <c r="A102" s="20"/>
      <c r="B102" s="22"/>
      <c r="C102" s="10" t="s">
        <v>416</v>
      </c>
      <c r="D102" s="26">
        <v>500</v>
      </c>
      <c r="E102" s="126">
        <v>500</v>
      </c>
      <c r="F102" s="26">
        <v>1500</v>
      </c>
      <c r="G102" s="155"/>
      <c r="H102" s="26"/>
    </row>
    <row r="103" spans="1:8" ht="12.75">
      <c r="A103" s="20"/>
      <c r="B103" s="22"/>
      <c r="C103" s="10"/>
      <c r="D103" s="26"/>
      <c r="E103" s="126"/>
      <c r="F103" s="26"/>
      <c r="G103" s="155"/>
      <c r="H103" s="26"/>
    </row>
    <row r="104" spans="1:8" ht="12.75">
      <c r="A104" s="20"/>
      <c r="B104" s="23" t="s">
        <v>125</v>
      </c>
      <c r="C104" s="10" t="s">
        <v>126</v>
      </c>
      <c r="D104" s="26" t="e">
        <f>D106+D108</f>
        <v>#REF!</v>
      </c>
      <c r="E104" s="132" t="e">
        <f>E106+E108</f>
        <v>#REF!</v>
      </c>
      <c r="F104" s="26">
        <f>F106+F108</f>
        <v>1796088</v>
      </c>
      <c r="G104" s="155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32</v>
      </c>
      <c r="D105" s="26"/>
      <c r="E105" s="126"/>
      <c r="F105" s="26"/>
      <c r="G105" s="155"/>
      <c r="H105" s="26"/>
    </row>
    <row r="106" spans="1:8" ht="12.75">
      <c r="A106" s="20"/>
      <c r="B106" s="22"/>
      <c r="C106" s="10" t="s">
        <v>116</v>
      </c>
      <c r="D106" s="26" t="e">
        <f>#REF!</f>
        <v>#REF!</v>
      </c>
      <c r="E106" s="132" t="e">
        <f>#REF!</f>
        <v>#REF!</v>
      </c>
      <c r="F106" s="26">
        <f>F107</f>
        <v>8000</v>
      </c>
      <c r="G106" s="155"/>
      <c r="H106" s="26"/>
    </row>
    <row r="107" spans="1:8" ht="12.75">
      <c r="A107" s="20"/>
      <c r="B107" s="22"/>
      <c r="C107" s="10" t="s">
        <v>433</v>
      </c>
      <c r="D107" s="26"/>
      <c r="E107" s="126"/>
      <c r="F107" s="26">
        <v>8000</v>
      </c>
      <c r="G107" s="155"/>
      <c r="H107" s="26"/>
    </row>
    <row r="108" spans="1:8" ht="12.75">
      <c r="A108" s="20"/>
      <c r="B108" s="22"/>
      <c r="C108" s="10" t="s">
        <v>109</v>
      </c>
      <c r="D108" s="26">
        <v>1707163</v>
      </c>
      <c r="E108" s="132">
        <f>SUM(E109:E122)</f>
        <v>1644371</v>
      </c>
      <c r="F108" s="26">
        <f>SUM(F109:F124)</f>
        <v>1788088</v>
      </c>
      <c r="G108" s="155"/>
      <c r="H108" s="26"/>
    </row>
    <row r="109" spans="1:8" ht="12.75" customHeight="1">
      <c r="A109" s="20"/>
      <c r="B109" s="22"/>
      <c r="C109" s="10" t="s">
        <v>417</v>
      </c>
      <c r="D109" s="26">
        <v>280</v>
      </c>
      <c r="E109" s="126">
        <v>280</v>
      </c>
      <c r="F109" s="26">
        <v>370</v>
      </c>
      <c r="G109" s="155"/>
      <c r="H109" s="26"/>
    </row>
    <row r="110" spans="1:8" ht="12.75" customHeight="1">
      <c r="A110" s="20"/>
      <c r="B110" s="22"/>
      <c r="C110" s="10" t="s">
        <v>418</v>
      </c>
      <c r="D110" s="26">
        <v>1078869</v>
      </c>
      <c r="E110" s="126">
        <v>1024168</v>
      </c>
      <c r="F110" s="26">
        <v>1120910</v>
      </c>
      <c r="G110" s="155"/>
      <c r="H110" s="26"/>
    </row>
    <row r="111" spans="1:8" ht="12.75">
      <c r="A111" s="20"/>
      <c r="B111" s="22"/>
      <c r="C111" s="10" t="s">
        <v>419</v>
      </c>
      <c r="D111" s="26">
        <v>74067</v>
      </c>
      <c r="E111" s="126">
        <v>74067</v>
      </c>
      <c r="F111" s="26">
        <v>89581</v>
      </c>
      <c r="G111" s="155"/>
      <c r="H111" s="26"/>
    </row>
    <row r="112" spans="1:8" ht="12.75" customHeight="1">
      <c r="A112" s="20"/>
      <c r="B112" s="22"/>
      <c r="C112" s="10" t="s">
        <v>529</v>
      </c>
      <c r="D112" s="26">
        <v>210350</v>
      </c>
      <c r="E112" s="126">
        <v>182108</v>
      </c>
      <c r="F112" s="26">
        <v>204743</v>
      </c>
      <c r="G112" s="155"/>
      <c r="H112" s="26"/>
    </row>
    <row r="113" spans="1:8" ht="12.75">
      <c r="A113" s="20"/>
      <c r="B113" s="22"/>
      <c r="C113" s="10" t="s">
        <v>420</v>
      </c>
      <c r="D113" s="26">
        <v>28823</v>
      </c>
      <c r="E113" s="126">
        <v>26344</v>
      </c>
      <c r="F113" s="26">
        <v>29114</v>
      </c>
      <c r="G113" s="155"/>
      <c r="H113" s="26"/>
    </row>
    <row r="114" spans="1:8" ht="12.75">
      <c r="A114" s="20"/>
      <c r="B114" s="22"/>
      <c r="C114" s="10" t="s">
        <v>421</v>
      </c>
      <c r="D114" s="26">
        <v>66776</v>
      </c>
      <c r="E114" s="126">
        <v>81456</v>
      </c>
      <c r="F114" s="26">
        <v>80000</v>
      </c>
      <c r="G114" s="155"/>
      <c r="H114" s="26"/>
    </row>
    <row r="115" spans="1:8" ht="25.5" customHeight="1">
      <c r="A115" s="20"/>
      <c r="B115" s="22"/>
      <c r="C115" s="10" t="s">
        <v>531</v>
      </c>
      <c r="D115" s="26"/>
      <c r="E115" s="126"/>
      <c r="F115" s="26"/>
      <c r="G115" s="155"/>
      <c r="H115" s="26"/>
    </row>
    <row r="116" spans="1:8" ht="12.75">
      <c r="A116" s="20"/>
      <c r="B116" s="22"/>
      <c r="C116" s="10" t="s">
        <v>422</v>
      </c>
      <c r="D116" s="26">
        <v>28700</v>
      </c>
      <c r="E116" s="126">
        <v>28700</v>
      </c>
      <c r="F116" s="26">
        <v>29300</v>
      </c>
      <c r="G116" s="155"/>
      <c r="H116" s="26"/>
    </row>
    <row r="117" spans="1:8" ht="12.75">
      <c r="A117" s="20"/>
      <c r="B117" s="22"/>
      <c r="C117" s="10" t="s">
        <v>423</v>
      </c>
      <c r="D117" s="26">
        <v>13900</v>
      </c>
      <c r="E117" s="126">
        <v>1500</v>
      </c>
      <c r="F117" s="26">
        <v>1500</v>
      </c>
      <c r="G117" s="155"/>
      <c r="H117" s="26"/>
    </row>
    <row r="118" spans="1:8" ht="12.75">
      <c r="A118" s="20"/>
      <c r="B118" s="22"/>
      <c r="C118" s="10" t="s">
        <v>424</v>
      </c>
      <c r="D118" s="26">
        <v>169300</v>
      </c>
      <c r="E118" s="126">
        <v>177600</v>
      </c>
      <c r="F118" s="26">
        <v>180000</v>
      </c>
      <c r="G118" s="155"/>
      <c r="H118" s="26"/>
    </row>
    <row r="119" spans="1:8" ht="12.75" customHeight="1">
      <c r="A119" s="20"/>
      <c r="B119" s="22"/>
      <c r="C119" s="10" t="s">
        <v>580</v>
      </c>
      <c r="D119" s="26"/>
      <c r="E119" s="126"/>
      <c r="F119" s="26"/>
      <c r="G119" s="155"/>
      <c r="H119" s="26"/>
    </row>
    <row r="120" spans="1:8" ht="12.75">
      <c r="A120" s="20"/>
      <c r="B120" s="22"/>
      <c r="C120" s="10" t="s">
        <v>425</v>
      </c>
      <c r="D120" s="26">
        <v>18300</v>
      </c>
      <c r="E120" s="126">
        <v>18300</v>
      </c>
      <c r="F120" s="26">
        <v>18300</v>
      </c>
      <c r="G120" s="155"/>
      <c r="H120" s="26"/>
    </row>
    <row r="121" spans="1:8" ht="12.75">
      <c r="A121" s="20"/>
      <c r="B121" s="22"/>
      <c r="C121" s="10" t="s">
        <v>426</v>
      </c>
      <c r="D121" s="26">
        <v>20300</v>
      </c>
      <c r="E121" s="126">
        <v>12000</v>
      </c>
      <c r="F121" s="26">
        <v>12240</v>
      </c>
      <c r="G121" s="155"/>
      <c r="H121" s="26"/>
    </row>
    <row r="122" spans="1:8" ht="12.75" customHeight="1">
      <c r="A122" s="20"/>
      <c r="B122" s="22"/>
      <c r="C122" s="10" t="s">
        <v>427</v>
      </c>
      <c r="D122" s="26">
        <v>17848</v>
      </c>
      <c r="E122" s="126">
        <v>17848</v>
      </c>
      <c r="F122" s="26">
        <v>21030</v>
      </c>
      <c r="G122" s="155"/>
      <c r="H122" s="26"/>
    </row>
    <row r="123" spans="1:8" ht="12.75" customHeight="1">
      <c r="A123" s="20"/>
      <c r="B123" s="22"/>
      <c r="C123" s="10" t="s">
        <v>459</v>
      </c>
      <c r="D123" s="26"/>
      <c r="E123" s="126"/>
      <c r="F123" s="26">
        <v>400</v>
      </c>
      <c r="G123" s="155"/>
      <c r="H123" s="26"/>
    </row>
    <row r="124" spans="1:8" ht="12.75">
      <c r="A124" s="20"/>
      <c r="B124" s="22"/>
      <c r="C124" s="10" t="s">
        <v>460</v>
      </c>
      <c r="D124" s="26"/>
      <c r="E124" s="126"/>
      <c r="F124" s="26">
        <v>600</v>
      </c>
      <c r="G124" s="155"/>
      <c r="H124" s="26"/>
    </row>
    <row r="125" spans="1:8" ht="12.75">
      <c r="A125" s="20"/>
      <c r="B125" s="22"/>
      <c r="C125" s="10"/>
      <c r="D125" s="26"/>
      <c r="E125" s="126"/>
      <c r="F125" s="26"/>
      <c r="G125" s="155"/>
      <c r="H125" s="26"/>
    </row>
    <row r="126" spans="1:8" ht="12.75">
      <c r="A126" s="20"/>
      <c r="B126" s="23" t="s">
        <v>127</v>
      </c>
      <c r="C126" s="10" t="s">
        <v>103</v>
      </c>
      <c r="D126" s="26">
        <f>D128</f>
        <v>20401</v>
      </c>
      <c r="E126" s="132">
        <f>E128</f>
        <v>20401</v>
      </c>
      <c r="F126" s="26">
        <f>F128</f>
        <v>46511</v>
      </c>
      <c r="G126" s="155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32</v>
      </c>
      <c r="D127" s="26"/>
      <c r="E127" s="126"/>
      <c r="F127" s="26"/>
      <c r="G127" s="155"/>
      <c r="H127" s="26"/>
    </row>
    <row r="128" spans="1:8" ht="12.75">
      <c r="A128" s="20"/>
      <c r="B128" s="22"/>
      <c r="C128" s="10" t="s">
        <v>83</v>
      </c>
      <c r="D128" s="26">
        <f>D129</f>
        <v>20401</v>
      </c>
      <c r="E128" s="132">
        <f>E129</f>
        <v>20401</v>
      </c>
      <c r="F128" s="26">
        <f>F129+F133</f>
        <v>46511</v>
      </c>
      <c r="G128" s="155"/>
      <c r="H128" s="26"/>
    </row>
    <row r="129" spans="1:8" ht="12.75">
      <c r="A129" s="20"/>
      <c r="B129" s="22"/>
      <c r="C129" s="10" t="s">
        <v>431</v>
      </c>
      <c r="D129" s="26">
        <f>SUM(D130:D132)</f>
        <v>20401</v>
      </c>
      <c r="E129" s="132">
        <f>SUM(E130:E132)</f>
        <v>20401</v>
      </c>
      <c r="F129" s="26">
        <f>SUM(F130:F132)</f>
        <v>21511</v>
      </c>
      <c r="G129" s="155"/>
      <c r="H129" s="26"/>
    </row>
    <row r="130" spans="1:8" ht="12.75" customHeight="1">
      <c r="A130" s="20"/>
      <c r="B130" s="22"/>
      <c r="C130" s="10" t="s">
        <v>501</v>
      </c>
      <c r="D130" s="26">
        <v>9326</v>
      </c>
      <c r="E130" s="132">
        <v>9326</v>
      </c>
      <c r="F130" s="26">
        <v>9586</v>
      </c>
      <c r="G130" s="155"/>
      <c r="H130" s="26"/>
    </row>
    <row r="131" spans="1:8" ht="12.75" customHeight="1">
      <c r="A131" s="20"/>
      <c r="B131" s="22"/>
      <c r="C131" s="10" t="s">
        <v>502</v>
      </c>
      <c r="D131" s="26">
        <v>2915</v>
      </c>
      <c r="E131" s="132">
        <v>2915</v>
      </c>
      <c r="F131" s="26">
        <v>2923</v>
      </c>
      <c r="G131" s="155"/>
      <c r="H131" s="26"/>
    </row>
    <row r="132" spans="1:8" ht="12.75" customHeight="1">
      <c r="A132" s="20"/>
      <c r="B132" s="22"/>
      <c r="C132" s="10" t="s">
        <v>503</v>
      </c>
      <c r="D132" s="26">
        <v>8160</v>
      </c>
      <c r="E132" s="132">
        <v>8160</v>
      </c>
      <c r="F132" s="26">
        <v>9002</v>
      </c>
      <c r="G132" s="155"/>
      <c r="H132" s="26"/>
    </row>
    <row r="133" spans="1:8" ht="12.75">
      <c r="A133" s="20"/>
      <c r="B133" s="22"/>
      <c r="C133" s="10" t="s">
        <v>515</v>
      </c>
      <c r="D133" s="26"/>
      <c r="E133" s="126"/>
      <c r="F133" s="26">
        <v>25000</v>
      </c>
      <c r="G133" s="155"/>
      <c r="H133" s="26"/>
    </row>
    <row r="134" spans="1:8" ht="13.5" thickBot="1">
      <c r="A134" s="20"/>
      <c r="B134" s="22"/>
      <c r="C134" s="10"/>
      <c r="D134" s="26"/>
      <c r="E134" s="126"/>
      <c r="F134" s="26"/>
      <c r="G134" s="155"/>
      <c r="H134" s="26"/>
    </row>
    <row r="135" spans="1:8" ht="27" customHeight="1" thickBot="1">
      <c r="A135" s="18" t="s">
        <v>41</v>
      </c>
      <c r="B135" s="19"/>
      <c r="C135" s="12" t="s">
        <v>42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53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128</v>
      </c>
      <c r="C136" s="9" t="s">
        <v>129</v>
      </c>
      <c r="D136" s="29">
        <f>D138</f>
        <v>1700</v>
      </c>
      <c r="E136" s="29">
        <f>E138</f>
        <v>1700</v>
      </c>
      <c r="F136" s="29">
        <f>F138</f>
        <v>1800</v>
      </c>
      <c r="G136" s="156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32</v>
      </c>
      <c r="D137" s="29"/>
      <c r="E137" s="125"/>
      <c r="F137" s="29"/>
      <c r="G137" s="156"/>
      <c r="H137" s="29"/>
    </row>
    <row r="138" spans="1:8" ht="12.75">
      <c r="A138" s="20"/>
      <c r="B138" s="22"/>
      <c r="C138" s="10" t="s">
        <v>104</v>
      </c>
      <c r="D138" s="26">
        <v>1700</v>
      </c>
      <c r="E138" s="26">
        <v>1700</v>
      </c>
      <c r="F138" s="26">
        <v>1800</v>
      </c>
      <c r="G138" s="155"/>
      <c r="H138" s="26"/>
    </row>
    <row r="139" spans="1:8" ht="12.75">
      <c r="A139" s="20"/>
      <c r="B139" s="22"/>
      <c r="C139" s="10" t="s">
        <v>432</v>
      </c>
      <c r="D139" s="26">
        <v>1700</v>
      </c>
      <c r="E139" s="26">
        <v>1700</v>
      </c>
      <c r="F139" s="26">
        <v>1800</v>
      </c>
      <c r="G139" s="155"/>
      <c r="H139" s="26"/>
    </row>
    <row r="140" spans="1:8" ht="13.5" thickBot="1">
      <c r="A140" s="20"/>
      <c r="B140" s="22"/>
      <c r="C140" s="10"/>
      <c r="D140" s="26"/>
      <c r="E140" s="126"/>
      <c r="F140" s="26"/>
      <c r="G140" s="155"/>
      <c r="H140" s="26"/>
    </row>
    <row r="141" spans="1:8" ht="22.5" customHeight="1" thickBot="1">
      <c r="A141" s="18" t="s">
        <v>43</v>
      </c>
      <c r="B141" s="19"/>
      <c r="C141" s="12" t="s">
        <v>44</v>
      </c>
      <c r="D141" s="24" t="e">
        <f>D142+D147+D155</f>
        <v>#REF!</v>
      </c>
      <c r="E141" s="124" t="e">
        <f>E142+E147+E155</f>
        <v>#REF!</v>
      </c>
      <c r="F141" s="24">
        <f>F142+F147+F155</f>
        <v>141344</v>
      </c>
      <c r="G141" s="153" t="e">
        <f>F141/E141*100</f>
        <v>#REF!</v>
      </c>
      <c r="H141" s="24">
        <f>H142+H147+H155</f>
        <v>0</v>
      </c>
    </row>
    <row r="142" spans="1:8" ht="12.75">
      <c r="A142" s="146"/>
      <c r="B142" s="137" t="s">
        <v>130</v>
      </c>
      <c r="C142" s="80" t="s">
        <v>131</v>
      </c>
      <c r="D142" s="25">
        <f>D144</f>
        <v>7000</v>
      </c>
      <c r="E142" s="160">
        <f>E144</f>
        <v>7000</v>
      </c>
      <c r="F142" s="25">
        <f>F144</f>
        <v>10000</v>
      </c>
      <c r="G142" s="154">
        <f>F142/E142*100</f>
        <v>142.85714285714286</v>
      </c>
      <c r="H142" s="25">
        <f>H144</f>
        <v>0</v>
      </c>
    </row>
    <row r="143" spans="1:8" ht="12.75">
      <c r="A143" s="142"/>
      <c r="B143" s="20"/>
      <c r="C143" s="81" t="s">
        <v>82</v>
      </c>
      <c r="D143" s="26"/>
      <c r="E143" s="126"/>
      <c r="F143" s="26"/>
      <c r="G143" s="155"/>
      <c r="H143" s="26"/>
    </row>
    <row r="144" spans="1:8" ht="12.75">
      <c r="A144" s="142"/>
      <c r="B144" s="20"/>
      <c r="C144" s="81" t="s">
        <v>116</v>
      </c>
      <c r="D144" s="26">
        <v>7000</v>
      </c>
      <c r="E144" s="126">
        <v>7000</v>
      </c>
      <c r="F144" s="26">
        <v>10000</v>
      </c>
      <c r="G144" s="155"/>
      <c r="H144" s="26"/>
    </row>
    <row r="145" spans="1:8" ht="12.75">
      <c r="A145" s="142"/>
      <c r="B145" s="20"/>
      <c r="C145" s="81" t="s">
        <v>434</v>
      </c>
      <c r="D145" s="26"/>
      <c r="E145" s="126"/>
      <c r="F145" s="26">
        <v>10000</v>
      </c>
      <c r="G145" s="155"/>
      <c r="H145" s="26"/>
    </row>
    <row r="146" spans="1:8" ht="12.75">
      <c r="A146" s="142"/>
      <c r="B146" s="20"/>
      <c r="C146" s="81"/>
      <c r="D146" s="26"/>
      <c r="E146" s="126"/>
      <c r="F146" s="26"/>
      <c r="G146" s="155"/>
      <c r="H146" s="26"/>
    </row>
    <row r="147" spans="1:8" ht="12.75">
      <c r="A147" s="142"/>
      <c r="B147" s="136" t="s">
        <v>132</v>
      </c>
      <c r="C147" s="81" t="s">
        <v>133</v>
      </c>
      <c r="D147" s="26" t="e">
        <f>D149+D151</f>
        <v>#REF!</v>
      </c>
      <c r="E147" s="126" t="e">
        <f>E149+E151</f>
        <v>#REF!</v>
      </c>
      <c r="F147" s="26">
        <f>F149+F151</f>
        <v>121000</v>
      </c>
      <c r="G147" s="155" t="e">
        <f>F147/E147*100</f>
        <v>#REF!</v>
      </c>
      <c r="H147" s="26">
        <f>H149+H151</f>
        <v>0</v>
      </c>
    </row>
    <row r="148" spans="1:8" ht="12.75">
      <c r="A148" s="142"/>
      <c r="B148" s="20"/>
      <c r="C148" s="81" t="s">
        <v>82</v>
      </c>
      <c r="D148" s="26"/>
      <c r="E148" s="126"/>
      <c r="F148" s="26"/>
      <c r="G148" s="155"/>
      <c r="H148" s="26"/>
    </row>
    <row r="149" spans="1:8" ht="12.75">
      <c r="A149" s="142"/>
      <c r="B149" s="20"/>
      <c r="C149" s="81" t="s">
        <v>116</v>
      </c>
      <c r="D149" s="26" t="e">
        <f>SUM(#REF!)</f>
        <v>#REF!</v>
      </c>
      <c r="E149" s="132" t="e">
        <f>SUM(#REF!)</f>
        <v>#REF!</v>
      </c>
      <c r="F149" s="26">
        <f>SUM(F150:F150)</f>
        <v>20000</v>
      </c>
      <c r="G149" s="155"/>
      <c r="H149" s="26"/>
    </row>
    <row r="150" spans="1:8" ht="12.75" customHeight="1">
      <c r="A150" s="142"/>
      <c r="B150" s="20"/>
      <c r="C150" s="81" t="s">
        <v>550</v>
      </c>
      <c r="D150" s="26"/>
      <c r="E150" s="126"/>
      <c r="F150" s="26">
        <v>20000</v>
      </c>
      <c r="G150" s="155"/>
      <c r="H150" s="26"/>
    </row>
    <row r="151" spans="1:8" ht="12.75">
      <c r="A151" s="142"/>
      <c r="B151" s="20"/>
      <c r="C151" s="81" t="s">
        <v>109</v>
      </c>
      <c r="D151" s="26">
        <v>80850</v>
      </c>
      <c r="E151" s="126">
        <v>80850</v>
      </c>
      <c r="F151" s="26">
        <v>101000</v>
      </c>
      <c r="G151" s="155"/>
      <c r="H151" s="26"/>
    </row>
    <row r="152" spans="1:8" ht="25.5" customHeight="1">
      <c r="A152" s="142"/>
      <c r="B152" s="20"/>
      <c r="C152" s="80" t="s">
        <v>435</v>
      </c>
      <c r="D152" s="29"/>
      <c r="E152" s="126"/>
      <c r="F152" s="26">
        <v>81000</v>
      </c>
      <c r="G152" s="155"/>
      <c r="H152" s="26"/>
    </row>
    <row r="153" spans="1:8" ht="12" customHeight="1">
      <c r="A153" s="142"/>
      <c r="B153" s="20"/>
      <c r="C153" s="81" t="s">
        <v>461</v>
      </c>
      <c r="D153" s="26"/>
      <c r="E153" s="126"/>
      <c r="F153" s="26">
        <v>20000</v>
      </c>
      <c r="G153" s="155"/>
      <c r="H153" s="26"/>
    </row>
    <row r="154" spans="1:8" ht="12.75">
      <c r="A154" s="142"/>
      <c r="B154" s="141"/>
      <c r="C154" s="80"/>
      <c r="D154" s="29"/>
      <c r="E154" s="126"/>
      <c r="F154" s="26"/>
      <c r="G154" s="155"/>
      <c r="H154" s="26"/>
    </row>
    <row r="155" spans="1:8" ht="12.75">
      <c r="A155" s="142"/>
      <c r="B155" s="141" t="s">
        <v>134</v>
      </c>
      <c r="C155" s="143" t="s">
        <v>135</v>
      </c>
      <c r="D155" s="29">
        <f>D156</f>
        <v>11683</v>
      </c>
      <c r="E155" s="125">
        <f>E156</f>
        <v>11683</v>
      </c>
      <c r="F155" s="29">
        <f>F156</f>
        <v>10344</v>
      </c>
      <c r="G155" s="156">
        <f>F155/E155*100</f>
        <v>88.53890267910639</v>
      </c>
      <c r="H155" s="29">
        <f>H156</f>
        <v>0</v>
      </c>
    </row>
    <row r="156" spans="1:8" ht="12.75">
      <c r="A156" s="142"/>
      <c r="B156" s="20"/>
      <c r="C156" s="144" t="s">
        <v>104</v>
      </c>
      <c r="D156" s="26">
        <v>11683</v>
      </c>
      <c r="E156" s="126">
        <v>11683</v>
      </c>
      <c r="F156" s="26">
        <f>SUM(F157:F158)</f>
        <v>10344</v>
      </c>
      <c r="G156" s="155"/>
      <c r="H156" s="26"/>
    </row>
    <row r="157" spans="1:8" ht="12.75">
      <c r="A157" s="142"/>
      <c r="B157" s="20"/>
      <c r="C157" s="144" t="s">
        <v>516</v>
      </c>
      <c r="D157" s="26">
        <v>4600</v>
      </c>
      <c r="E157" s="126">
        <v>4600</v>
      </c>
      <c r="F157" s="26">
        <v>2550</v>
      </c>
      <c r="G157" s="155"/>
      <c r="H157" s="26"/>
    </row>
    <row r="158" spans="1:8" ht="12.75">
      <c r="A158" s="142"/>
      <c r="B158" s="20"/>
      <c r="C158" s="144" t="s">
        <v>517</v>
      </c>
      <c r="D158" s="26">
        <v>7083</v>
      </c>
      <c r="E158" s="126">
        <v>7083</v>
      </c>
      <c r="F158" s="26">
        <v>7794</v>
      </c>
      <c r="G158" s="155"/>
      <c r="H158" s="26"/>
    </row>
    <row r="159" spans="1:8" ht="12.75">
      <c r="A159" s="142"/>
      <c r="B159" s="20"/>
      <c r="C159" s="144" t="s">
        <v>82</v>
      </c>
      <c r="D159" s="26"/>
      <c r="E159" s="126"/>
      <c r="F159" s="26"/>
      <c r="G159" s="155"/>
      <c r="H159" s="26"/>
    </row>
    <row r="160" spans="1:8" ht="12.75">
      <c r="A160" s="142"/>
      <c r="B160" s="20"/>
      <c r="C160" s="144" t="s">
        <v>122</v>
      </c>
      <c r="D160" s="26">
        <v>6583</v>
      </c>
      <c r="E160" s="126">
        <v>6583</v>
      </c>
      <c r="F160" s="26">
        <v>7294</v>
      </c>
      <c r="G160" s="155"/>
      <c r="H160" s="26"/>
    </row>
    <row r="161" spans="1:8" ht="13.5" thickBot="1">
      <c r="A161" s="142"/>
      <c r="B161" s="20"/>
      <c r="C161" s="147"/>
      <c r="D161" s="27"/>
      <c r="E161" s="126"/>
      <c r="F161" s="28"/>
      <c r="G161" s="155"/>
      <c r="H161" s="26"/>
    </row>
    <row r="162" spans="1:8" ht="40.5" customHeight="1" thickBot="1">
      <c r="A162" s="121" t="s">
        <v>45</v>
      </c>
      <c r="B162" s="122"/>
      <c r="C162" s="123" t="s">
        <v>492</v>
      </c>
      <c r="D162" s="130">
        <f>D163</f>
        <v>0</v>
      </c>
      <c r="E162" s="130">
        <f>E163</f>
        <v>0</v>
      </c>
      <c r="F162" s="130">
        <f>F163</f>
        <v>32800</v>
      </c>
      <c r="G162" s="158"/>
      <c r="H162" s="130">
        <f>H163</f>
        <v>0</v>
      </c>
    </row>
    <row r="163" spans="1:8" ht="12.75" customHeight="1">
      <c r="A163" s="20"/>
      <c r="B163" s="138" t="s">
        <v>462</v>
      </c>
      <c r="C163" s="139" t="s">
        <v>463</v>
      </c>
      <c r="D163" s="25"/>
      <c r="E163" s="25"/>
      <c r="F163" s="25">
        <f>F165</f>
        <v>32800</v>
      </c>
      <c r="G163" s="154"/>
      <c r="H163" s="25">
        <f>H165</f>
        <v>0</v>
      </c>
    </row>
    <row r="164" spans="1:8" ht="12.75">
      <c r="A164" s="20"/>
      <c r="B164" s="22"/>
      <c r="C164" s="10" t="s">
        <v>32</v>
      </c>
      <c r="D164" s="26"/>
      <c r="E164" s="126"/>
      <c r="F164" s="26"/>
      <c r="G164" s="155"/>
      <c r="H164" s="26"/>
    </row>
    <row r="165" spans="1:8" ht="12.75">
      <c r="A165" s="20"/>
      <c r="B165" s="22"/>
      <c r="C165" s="10" t="s">
        <v>83</v>
      </c>
      <c r="D165" s="26"/>
      <c r="E165" s="26"/>
      <c r="F165" s="26">
        <f>SUM(F166:F168)</f>
        <v>32800</v>
      </c>
      <c r="G165" s="155"/>
      <c r="H165" s="26">
        <f>SUM(H166:H168)</f>
        <v>0</v>
      </c>
    </row>
    <row r="166" spans="1:8" ht="12.75">
      <c r="A166" s="20"/>
      <c r="B166" s="22"/>
      <c r="C166" s="10" t="s">
        <v>428</v>
      </c>
      <c r="D166" s="26"/>
      <c r="E166" s="126"/>
      <c r="F166" s="26">
        <v>25000</v>
      </c>
      <c r="G166" s="155"/>
      <c r="H166" s="26"/>
    </row>
    <row r="167" spans="1:8" ht="12.75" customHeight="1">
      <c r="A167" s="20"/>
      <c r="B167" s="22"/>
      <c r="C167" s="10" t="s">
        <v>429</v>
      </c>
      <c r="D167" s="26"/>
      <c r="E167" s="126"/>
      <c r="F167" s="26">
        <v>800</v>
      </c>
      <c r="G167" s="155"/>
      <c r="H167" s="26"/>
    </row>
    <row r="168" spans="1:8" ht="12.75">
      <c r="A168" s="20"/>
      <c r="B168" s="22"/>
      <c r="C168" s="10" t="s">
        <v>430</v>
      </c>
      <c r="D168" s="26"/>
      <c r="E168" s="126"/>
      <c r="F168" s="26">
        <v>7000</v>
      </c>
      <c r="G168" s="155"/>
      <c r="H168" s="26"/>
    </row>
    <row r="169" spans="1:8" ht="13.5" thickBot="1">
      <c r="A169" s="20"/>
      <c r="B169" s="22"/>
      <c r="C169" s="10"/>
      <c r="D169" s="26"/>
      <c r="E169" s="126"/>
      <c r="F169" s="26"/>
      <c r="G169" s="155"/>
      <c r="H169" s="26"/>
    </row>
    <row r="170" spans="1:8" ht="13.5" thickBot="1">
      <c r="A170" s="18" t="s">
        <v>136</v>
      </c>
      <c r="B170" s="19"/>
      <c r="C170" s="34" t="s">
        <v>137</v>
      </c>
      <c r="D170" s="24">
        <f>D171</f>
        <v>44683</v>
      </c>
      <c r="E170" s="124">
        <v>44683</v>
      </c>
      <c r="F170" s="24">
        <f>F171</f>
        <v>132100</v>
      </c>
      <c r="G170" s="153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138</v>
      </c>
      <c r="C171" s="35" t="s">
        <v>139</v>
      </c>
      <c r="D171" s="29">
        <f>D173</f>
        <v>44683</v>
      </c>
      <c r="E171" s="125">
        <f>E173</f>
        <v>44683</v>
      </c>
      <c r="F171" s="29">
        <f>F173</f>
        <v>132100</v>
      </c>
      <c r="G171" s="156"/>
      <c r="H171" s="29">
        <f>H173</f>
        <v>0</v>
      </c>
    </row>
    <row r="172" spans="1:8" ht="12.75">
      <c r="A172" s="20"/>
      <c r="B172" s="22"/>
      <c r="C172" s="35" t="s">
        <v>32</v>
      </c>
      <c r="D172" s="29"/>
      <c r="E172" s="125"/>
      <c r="F172" s="29"/>
      <c r="G172" s="156"/>
      <c r="H172" s="29"/>
    </row>
    <row r="173" spans="1:8" ht="12.75">
      <c r="A173" s="20"/>
      <c r="B173" s="22"/>
      <c r="C173" s="32" t="s">
        <v>83</v>
      </c>
      <c r="D173" s="26">
        <v>44683</v>
      </c>
      <c r="E173" s="126">
        <v>44683</v>
      </c>
      <c r="F173" s="26">
        <f>SUM(F174:F176)</f>
        <v>132100</v>
      </c>
      <c r="G173" s="155"/>
      <c r="H173" s="26"/>
    </row>
    <row r="174" spans="1:8" ht="12.75">
      <c r="A174" s="20"/>
      <c r="B174" s="22"/>
      <c r="C174" s="33" t="s">
        <v>518</v>
      </c>
      <c r="D174" s="27">
        <v>38207</v>
      </c>
      <c r="E174" s="126"/>
      <c r="F174" s="26">
        <v>2800</v>
      </c>
      <c r="G174" s="155"/>
      <c r="H174" s="26"/>
    </row>
    <row r="175" spans="1:8" ht="12.75">
      <c r="A175" s="20"/>
      <c r="B175" s="22"/>
      <c r="C175" s="33" t="s">
        <v>553</v>
      </c>
      <c r="D175" s="27"/>
      <c r="E175" s="135"/>
      <c r="F175" s="27">
        <v>15000</v>
      </c>
      <c r="G175" s="157"/>
      <c r="H175" s="27"/>
    </row>
    <row r="176" spans="1:8" ht="12.75">
      <c r="A176" s="20"/>
      <c r="B176" s="22"/>
      <c r="C176" s="33" t="s">
        <v>519</v>
      </c>
      <c r="D176" s="27"/>
      <c r="E176" s="135"/>
      <c r="F176" s="27">
        <v>114300</v>
      </c>
      <c r="G176" s="157"/>
      <c r="H176" s="27"/>
    </row>
    <row r="177" spans="1:8" ht="13.5" thickBot="1">
      <c r="A177" s="20"/>
      <c r="B177" s="22"/>
      <c r="C177" s="32"/>
      <c r="D177" s="26"/>
      <c r="E177" s="126"/>
      <c r="F177" s="26"/>
      <c r="G177" s="155"/>
      <c r="H177" s="26"/>
    </row>
    <row r="178" spans="1:8" ht="18" customHeight="1" thickBot="1">
      <c r="A178" s="18" t="s">
        <v>51</v>
      </c>
      <c r="B178" s="19"/>
      <c r="C178" s="34" t="s">
        <v>52</v>
      </c>
      <c r="D178" s="24">
        <f aca="true" t="shared" si="0" ref="D178:F179">D179</f>
        <v>70000</v>
      </c>
      <c r="E178" s="124">
        <f t="shared" si="0"/>
        <v>0</v>
      </c>
      <c r="F178" s="24">
        <f t="shared" si="0"/>
        <v>20000</v>
      </c>
      <c r="G178" s="153"/>
      <c r="H178" s="24">
        <f>H179</f>
        <v>0</v>
      </c>
    </row>
    <row r="179" spans="1:8" ht="12.75">
      <c r="A179" s="20"/>
      <c r="B179" s="21" t="s">
        <v>140</v>
      </c>
      <c r="C179" s="35" t="s">
        <v>141</v>
      </c>
      <c r="D179" s="29">
        <f t="shared" si="0"/>
        <v>70000</v>
      </c>
      <c r="E179" s="125">
        <f t="shared" si="0"/>
        <v>0</v>
      </c>
      <c r="F179" s="29">
        <f t="shared" si="0"/>
        <v>20000</v>
      </c>
      <c r="G179" s="156"/>
      <c r="H179" s="29">
        <f>H180</f>
        <v>0</v>
      </c>
    </row>
    <row r="180" spans="1:8" ht="12.75">
      <c r="A180" s="20"/>
      <c r="B180" s="22"/>
      <c r="C180" s="32" t="s">
        <v>83</v>
      </c>
      <c r="D180" s="26">
        <v>70000</v>
      </c>
      <c r="E180" s="126"/>
      <c r="F180" s="26">
        <v>20000</v>
      </c>
      <c r="G180" s="155"/>
      <c r="H180" s="26"/>
    </row>
    <row r="181" spans="1:8" ht="12.75">
      <c r="A181" s="20"/>
      <c r="B181" s="22"/>
      <c r="C181" s="33" t="s">
        <v>32</v>
      </c>
      <c r="D181" s="27"/>
      <c r="E181" s="126"/>
      <c r="F181" s="26"/>
      <c r="G181" s="155"/>
      <c r="H181" s="26"/>
    </row>
    <row r="182" spans="1:8" ht="12.75">
      <c r="A182" s="20"/>
      <c r="B182" s="22"/>
      <c r="C182" s="33" t="s">
        <v>547</v>
      </c>
      <c r="D182" s="27"/>
      <c r="E182" s="126"/>
      <c r="F182" s="26">
        <v>20000</v>
      </c>
      <c r="G182" s="155"/>
      <c r="H182" s="26"/>
    </row>
    <row r="183" spans="1:8" ht="13.5" thickBot="1">
      <c r="A183" s="20"/>
      <c r="B183" s="22"/>
      <c r="C183" s="33"/>
      <c r="D183" s="27"/>
      <c r="E183" s="126"/>
      <c r="F183" s="26"/>
      <c r="G183" s="155"/>
      <c r="H183" s="26"/>
    </row>
    <row r="184" spans="1:8" ht="18" customHeight="1" thickBot="1">
      <c r="A184" s="18" t="s">
        <v>53</v>
      </c>
      <c r="B184" s="19"/>
      <c r="C184" s="34" t="s">
        <v>54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53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142</v>
      </c>
      <c r="C185" s="35" t="s">
        <v>143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56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82</v>
      </c>
      <c r="D186" s="26"/>
      <c r="E186" s="126"/>
      <c r="F186" s="26"/>
      <c r="G186" s="155"/>
      <c r="H186" s="26"/>
    </row>
    <row r="187" spans="1:8" ht="12.75">
      <c r="A187" s="20"/>
      <c r="B187" s="22"/>
      <c r="C187" s="32" t="s">
        <v>116</v>
      </c>
      <c r="D187" s="26">
        <v>1125000</v>
      </c>
      <c r="E187" s="26">
        <v>1125000</v>
      </c>
      <c r="F187" s="26">
        <v>2139000</v>
      </c>
      <c r="G187" s="155"/>
      <c r="H187" s="26"/>
    </row>
    <row r="188" spans="1:8" ht="12.75">
      <c r="A188" s="20"/>
      <c r="B188" s="22"/>
      <c r="C188" s="32" t="s">
        <v>82</v>
      </c>
      <c r="D188" s="26"/>
      <c r="E188" s="126"/>
      <c r="F188" s="26"/>
      <c r="G188" s="155"/>
      <c r="H188" s="26"/>
    </row>
    <row r="189" spans="1:8" ht="12.75" customHeight="1">
      <c r="A189" s="20"/>
      <c r="B189" s="22"/>
      <c r="C189" s="32" t="s">
        <v>144</v>
      </c>
      <c r="D189" s="26">
        <v>1125000</v>
      </c>
      <c r="E189" s="126">
        <v>1125000</v>
      </c>
      <c r="F189" s="26">
        <v>2139000</v>
      </c>
      <c r="G189" s="155"/>
      <c r="H189" s="26"/>
    </row>
    <row r="190" spans="1:8" ht="12.75">
      <c r="A190" s="20"/>
      <c r="B190" s="22"/>
      <c r="C190" s="32" t="s">
        <v>109</v>
      </c>
      <c r="D190" s="26">
        <v>3733647</v>
      </c>
      <c r="E190" s="26">
        <v>3723647</v>
      </c>
      <c r="F190" s="26">
        <v>3707750</v>
      </c>
      <c r="G190" s="155"/>
      <c r="H190" s="26"/>
    </row>
    <row r="191" spans="1:8" ht="12.75">
      <c r="A191" s="20"/>
      <c r="B191" s="22"/>
      <c r="C191" s="32" t="s">
        <v>82</v>
      </c>
      <c r="D191" s="26"/>
      <c r="E191" s="126"/>
      <c r="F191" s="26"/>
      <c r="G191" s="155"/>
      <c r="H191" s="26"/>
    </row>
    <row r="192" spans="1:8" ht="12.75">
      <c r="A192" s="20"/>
      <c r="B192" s="22"/>
      <c r="C192" s="32" t="s">
        <v>122</v>
      </c>
      <c r="D192" s="26">
        <v>2888038</v>
      </c>
      <c r="E192" s="26">
        <v>2878038</v>
      </c>
      <c r="F192" s="26">
        <v>2881830</v>
      </c>
      <c r="G192" s="155"/>
      <c r="H192" s="26"/>
    </row>
    <row r="193" spans="1:8" ht="12.75">
      <c r="A193" s="20"/>
      <c r="B193" s="22"/>
      <c r="C193" s="32" t="s">
        <v>446</v>
      </c>
      <c r="D193" s="26">
        <v>500</v>
      </c>
      <c r="E193" s="26">
        <v>500</v>
      </c>
      <c r="F193" s="26">
        <v>500</v>
      </c>
      <c r="G193" s="155"/>
      <c r="H193" s="26"/>
    </row>
    <row r="194" spans="1:8" ht="12.75">
      <c r="A194" s="20"/>
      <c r="B194" s="22"/>
      <c r="C194" s="32"/>
      <c r="D194" s="26"/>
      <c r="E194" s="126"/>
      <c r="F194" s="26"/>
      <c r="G194" s="155"/>
      <c r="H194" s="26"/>
    </row>
    <row r="195" spans="1:8" ht="12.75">
      <c r="A195" s="20"/>
      <c r="B195" s="23" t="s">
        <v>145</v>
      </c>
      <c r="C195" s="32" t="s">
        <v>146</v>
      </c>
      <c r="D195" s="26">
        <f>D197</f>
        <v>206536</v>
      </c>
      <c r="E195" s="126">
        <f>E197</f>
        <v>202500</v>
      </c>
      <c r="F195" s="26">
        <f>F197</f>
        <v>212140</v>
      </c>
      <c r="G195" s="155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82</v>
      </c>
      <c r="D196" s="26"/>
      <c r="E196" s="126"/>
      <c r="F196" s="26"/>
      <c r="G196" s="155"/>
      <c r="H196" s="26"/>
    </row>
    <row r="197" spans="1:8" ht="12.75">
      <c r="A197" s="20"/>
      <c r="B197" s="22"/>
      <c r="C197" s="32" t="s">
        <v>83</v>
      </c>
      <c r="D197" s="26">
        <v>206536</v>
      </c>
      <c r="E197" s="26">
        <v>202500</v>
      </c>
      <c r="F197" s="26">
        <v>212140</v>
      </c>
      <c r="G197" s="155"/>
      <c r="H197" s="26"/>
    </row>
    <row r="198" spans="1:8" ht="12.75">
      <c r="A198" s="20"/>
      <c r="B198" s="22"/>
      <c r="C198" s="32" t="s">
        <v>82</v>
      </c>
      <c r="D198" s="26"/>
      <c r="E198" s="126"/>
      <c r="F198" s="26"/>
      <c r="G198" s="155"/>
      <c r="H198" s="26"/>
    </row>
    <row r="199" spans="1:8" ht="12.75">
      <c r="A199" s="20"/>
      <c r="B199" s="22"/>
      <c r="C199" s="32" t="s">
        <v>122</v>
      </c>
      <c r="D199" s="26">
        <v>184146</v>
      </c>
      <c r="E199" s="26">
        <v>180110</v>
      </c>
      <c r="F199" s="26">
        <v>188960</v>
      </c>
      <c r="G199" s="155"/>
      <c r="H199" s="26"/>
    </row>
    <row r="200" spans="1:8" ht="12.75">
      <c r="A200" s="20"/>
      <c r="B200" s="141"/>
      <c r="C200" s="32"/>
      <c r="D200" s="26"/>
      <c r="E200" s="126"/>
      <c r="F200" s="26"/>
      <c r="G200" s="155"/>
      <c r="H200" s="26"/>
    </row>
    <row r="201" spans="1:8" ht="12.75">
      <c r="A201" s="20"/>
      <c r="B201" s="141" t="s">
        <v>532</v>
      </c>
      <c r="C201" s="32" t="s">
        <v>170</v>
      </c>
      <c r="D201" s="26"/>
      <c r="E201" s="126"/>
      <c r="F201" s="26">
        <f>F203</f>
        <v>1436730</v>
      </c>
      <c r="G201" s="155"/>
      <c r="H201" s="26"/>
    </row>
    <row r="202" spans="1:8" ht="12.75">
      <c r="A202" s="20"/>
      <c r="B202" s="22"/>
      <c r="C202" s="32" t="s">
        <v>82</v>
      </c>
      <c r="D202" s="26"/>
      <c r="E202" s="126"/>
      <c r="F202" s="26"/>
      <c r="G202" s="155"/>
      <c r="H202" s="26"/>
    </row>
    <row r="203" spans="1:8" ht="12.75">
      <c r="A203" s="20"/>
      <c r="B203" s="22"/>
      <c r="C203" s="32" t="s">
        <v>83</v>
      </c>
      <c r="D203" s="26"/>
      <c r="E203" s="126"/>
      <c r="F203" s="26">
        <v>1436730</v>
      </c>
      <c r="G203" s="155"/>
      <c r="H203" s="26"/>
    </row>
    <row r="204" spans="1:8" ht="12.75">
      <c r="A204" s="20"/>
      <c r="B204" s="22"/>
      <c r="C204" s="32" t="s">
        <v>82</v>
      </c>
      <c r="D204" s="26"/>
      <c r="E204" s="126"/>
      <c r="F204" s="26"/>
      <c r="G204" s="155"/>
      <c r="H204" s="26"/>
    </row>
    <row r="205" spans="1:8" ht="12.75">
      <c r="A205" s="20"/>
      <c r="B205" s="22"/>
      <c r="C205" s="32" t="s">
        <v>122</v>
      </c>
      <c r="D205" s="26"/>
      <c r="E205" s="126"/>
      <c r="F205" s="26">
        <v>1163110</v>
      </c>
      <c r="G205" s="155"/>
      <c r="H205" s="26"/>
    </row>
    <row r="206" spans="1:8" ht="12.75">
      <c r="A206" s="20"/>
      <c r="B206" s="22"/>
      <c r="C206" s="32"/>
      <c r="D206" s="26"/>
      <c r="E206" s="126"/>
      <c r="F206" s="26"/>
      <c r="G206" s="155"/>
      <c r="H206" s="26"/>
    </row>
    <row r="207" spans="1:8" ht="12.75">
      <c r="A207" s="20"/>
      <c r="B207" s="23" t="s">
        <v>147</v>
      </c>
      <c r="C207" s="32" t="s">
        <v>148</v>
      </c>
      <c r="D207" s="26">
        <f>D209</f>
        <v>2069355</v>
      </c>
      <c r="E207" s="126">
        <f>E209</f>
        <v>2041355</v>
      </c>
      <c r="F207" s="26">
        <f>F209</f>
        <v>2164190</v>
      </c>
      <c r="G207" s="155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82</v>
      </c>
      <c r="D208" s="26"/>
      <c r="E208" s="126"/>
      <c r="F208" s="26"/>
      <c r="G208" s="155"/>
      <c r="H208" s="26"/>
    </row>
    <row r="209" spans="1:8" ht="12.75">
      <c r="A209" s="20"/>
      <c r="B209" s="22"/>
      <c r="C209" s="32" t="s">
        <v>83</v>
      </c>
      <c r="D209" s="26">
        <v>2069355</v>
      </c>
      <c r="E209" s="26">
        <v>2041355</v>
      </c>
      <c r="F209" s="26">
        <v>2164190</v>
      </c>
      <c r="G209" s="155"/>
      <c r="H209" s="26"/>
    </row>
    <row r="210" spans="1:8" ht="12.75">
      <c r="A210" s="20"/>
      <c r="B210" s="22"/>
      <c r="C210" s="32" t="s">
        <v>82</v>
      </c>
      <c r="D210" s="26"/>
      <c r="E210" s="126"/>
      <c r="F210" s="26"/>
      <c r="G210" s="155"/>
      <c r="H210" s="26"/>
    </row>
    <row r="211" spans="1:8" ht="12.75">
      <c r="A211" s="20"/>
      <c r="B211" s="22"/>
      <c r="C211" s="32" t="s">
        <v>122</v>
      </c>
      <c r="D211" s="26">
        <v>1665985</v>
      </c>
      <c r="E211" s="26">
        <v>1641985</v>
      </c>
      <c r="F211" s="26">
        <v>1772120</v>
      </c>
      <c r="G211" s="155"/>
      <c r="H211" s="26"/>
    </row>
    <row r="212" spans="1:8" ht="12.75">
      <c r="A212" s="20"/>
      <c r="B212" s="22"/>
      <c r="C212" s="32"/>
      <c r="D212" s="26"/>
      <c r="E212" s="126"/>
      <c r="F212" s="26"/>
      <c r="G212" s="155"/>
      <c r="H212" s="26"/>
    </row>
    <row r="213" spans="1:8" ht="12.75">
      <c r="A213" s="20"/>
      <c r="B213" s="23" t="s">
        <v>149</v>
      </c>
      <c r="C213" s="32" t="s">
        <v>150</v>
      </c>
      <c r="D213" s="26">
        <f>D215</f>
        <v>61440</v>
      </c>
      <c r="E213" s="126">
        <f>E215</f>
        <v>58440</v>
      </c>
      <c r="F213" s="26">
        <f>F215</f>
        <v>81110</v>
      </c>
      <c r="G213" s="155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82</v>
      </c>
      <c r="D214" s="26"/>
      <c r="E214" s="126"/>
      <c r="F214" s="26"/>
      <c r="G214" s="155"/>
      <c r="H214" s="26"/>
    </row>
    <row r="215" spans="1:8" ht="12.75">
      <c r="A215" s="20"/>
      <c r="B215" s="22"/>
      <c r="C215" s="32" t="s">
        <v>83</v>
      </c>
      <c r="D215" s="26">
        <v>61440</v>
      </c>
      <c r="E215" s="26">
        <v>58440</v>
      </c>
      <c r="F215" s="26">
        <v>81110</v>
      </c>
      <c r="G215" s="155"/>
      <c r="H215" s="26"/>
    </row>
    <row r="216" spans="1:8" ht="12.75">
      <c r="A216" s="20"/>
      <c r="B216" s="22"/>
      <c r="C216" s="32" t="s">
        <v>82</v>
      </c>
      <c r="D216" s="26"/>
      <c r="E216" s="126"/>
      <c r="F216" s="26"/>
      <c r="G216" s="155"/>
      <c r="H216" s="26"/>
    </row>
    <row r="217" spans="1:8" ht="12.75">
      <c r="A217" s="20"/>
      <c r="B217" s="22"/>
      <c r="C217" s="32" t="s">
        <v>122</v>
      </c>
      <c r="D217" s="26">
        <v>55630</v>
      </c>
      <c r="E217" s="26">
        <v>52630</v>
      </c>
      <c r="F217" s="26">
        <v>73010</v>
      </c>
      <c r="G217" s="155"/>
      <c r="H217" s="26"/>
    </row>
    <row r="218" spans="1:8" ht="12.75">
      <c r="A218" s="20"/>
      <c r="B218" s="22"/>
      <c r="C218" s="32"/>
      <c r="D218" s="26"/>
      <c r="E218" s="126"/>
      <c r="F218" s="26"/>
      <c r="G218" s="155"/>
      <c r="H218" s="26"/>
    </row>
    <row r="219" spans="1:8" ht="12.75">
      <c r="A219" s="20"/>
      <c r="B219" s="23" t="s">
        <v>151</v>
      </c>
      <c r="C219" s="32" t="s">
        <v>152</v>
      </c>
      <c r="D219" s="26">
        <f>D221</f>
        <v>50000</v>
      </c>
      <c r="E219" s="126">
        <f>E221</f>
        <v>50000</v>
      </c>
      <c r="F219" s="26">
        <f>F221</f>
        <v>56000</v>
      </c>
      <c r="G219" s="155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82</v>
      </c>
      <c r="D220" s="26"/>
      <c r="E220" s="126"/>
      <c r="F220" s="26"/>
      <c r="G220" s="155"/>
      <c r="H220" s="26"/>
    </row>
    <row r="221" spans="1:8" ht="12.75" customHeight="1">
      <c r="A221" s="20"/>
      <c r="B221" s="22"/>
      <c r="C221" s="32" t="s">
        <v>153</v>
      </c>
      <c r="D221" s="26">
        <v>50000</v>
      </c>
      <c r="E221" s="26">
        <v>50000</v>
      </c>
      <c r="F221" s="26">
        <v>56000</v>
      </c>
      <c r="G221" s="155"/>
      <c r="H221" s="26"/>
    </row>
    <row r="222" spans="1:8" ht="12.75">
      <c r="A222" s="20"/>
      <c r="B222" s="22"/>
      <c r="C222" s="32"/>
      <c r="D222" s="26"/>
      <c r="E222" s="126"/>
      <c r="F222" s="26"/>
      <c r="G222" s="155"/>
      <c r="H222" s="26"/>
    </row>
    <row r="223" spans="1:8" ht="12.75" customHeight="1">
      <c r="A223" s="20"/>
      <c r="B223" s="23" t="s">
        <v>154</v>
      </c>
      <c r="C223" s="32" t="s">
        <v>155</v>
      </c>
      <c r="D223" s="26">
        <f>D225</f>
        <v>245021</v>
      </c>
      <c r="E223" s="126">
        <f>E225</f>
        <v>245021</v>
      </c>
      <c r="F223" s="26">
        <f>F225</f>
        <v>240450</v>
      </c>
      <c r="G223" s="155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82</v>
      </c>
      <c r="D224" s="26"/>
      <c r="E224" s="126"/>
      <c r="F224" s="26"/>
      <c r="G224" s="155"/>
      <c r="H224" s="26"/>
    </row>
    <row r="225" spans="1:8" ht="12.75">
      <c r="A225" s="20"/>
      <c r="B225" s="22"/>
      <c r="C225" s="32" t="s">
        <v>83</v>
      </c>
      <c r="D225" s="26">
        <v>245021</v>
      </c>
      <c r="E225" s="26">
        <v>245021</v>
      </c>
      <c r="F225" s="26">
        <v>240450</v>
      </c>
      <c r="G225" s="155"/>
      <c r="H225" s="26"/>
    </row>
    <row r="226" spans="1:8" ht="12.75">
      <c r="A226" s="20"/>
      <c r="B226" s="22"/>
      <c r="C226" s="32" t="s">
        <v>82</v>
      </c>
      <c r="D226" s="26"/>
      <c r="E226" s="126"/>
      <c r="F226" s="26"/>
      <c r="G226" s="155"/>
      <c r="H226" s="26"/>
    </row>
    <row r="227" spans="1:8" ht="12.75">
      <c r="A227" s="20"/>
      <c r="B227" s="22"/>
      <c r="C227" s="32" t="s">
        <v>122</v>
      </c>
      <c r="D227" s="26">
        <v>231196</v>
      </c>
      <c r="E227" s="26">
        <v>231196</v>
      </c>
      <c r="F227" s="26">
        <v>228650</v>
      </c>
      <c r="G227" s="155"/>
      <c r="H227" s="26"/>
    </row>
    <row r="228" spans="1:8" ht="12.75">
      <c r="A228" s="20"/>
      <c r="B228" s="22"/>
      <c r="C228" s="32"/>
      <c r="D228" s="26"/>
      <c r="E228" s="126"/>
      <c r="F228" s="26"/>
      <c r="G228" s="155"/>
      <c r="H228" s="26"/>
    </row>
    <row r="229" spans="1:8" ht="12.75" customHeight="1">
      <c r="A229" s="20"/>
      <c r="B229" s="23" t="s">
        <v>156</v>
      </c>
      <c r="C229" s="32" t="s">
        <v>157</v>
      </c>
      <c r="D229" s="26">
        <f>D231</f>
        <v>38000</v>
      </c>
      <c r="E229" s="126">
        <f>E231</f>
        <v>29000</v>
      </c>
      <c r="F229" s="26">
        <f>F231</f>
        <v>38500</v>
      </c>
      <c r="G229" s="155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32</v>
      </c>
      <c r="D230" s="26"/>
      <c r="E230" s="126"/>
      <c r="F230" s="26"/>
      <c r="G230" s="155"/>
      <c r="H230" s="26"/>
    </row>
    <row r="231" spans="1:8" ht="12.75">
      <c r="A231" s="20"/>
      <c r="B231" s="22"/>
      <c r="C231" s="32" t="s">
        <v>83</v>
      </c>
      <c r="D231" s="26">
        <v>38000</v>
      </c>
      <c r="E231" s="26">
        <v>29000</v>
      </c>
      <c r="F231" s="26">
        <v>38500</v>
      </c>
      <c r="G231" s="155"/>
      <c r="H231" s="26"/>
    </row>
    <row r="232" spans="1:8" ht="12.75">
      <c r="A232" s="20"/>
      <c r="B232" s="22"/>
      <c r="C232" s="32"/>
      <c r="D232" s="26"/>
      <c r="E232" s="126"/>
      <c r="F232" s="26"/>
      <c r="G232" s="155"/>
      <c r="H232" s="26"/>
    </row>
    <row r="233" spans="1:8" ht="12.75">
      <c r="A233" s="20"/>
      <c r="B233" s="23" t="s">
        <v>158</v>
      </c>
      <c r="C233" s="32" t="s">
        <v>103</v>
      </c>
      <c r="D233" s="26">
        <f>D235</f>
        <v>48857</v>
      </c>
      <c r="E233" s="126">
        <f>E235</f>
        <v>48857</v>
      </c>
      <c r="F233" s="26">
        <f>F235</f>
        <v>56770</v>
      </c>
      <c r="G233" s="155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82</v>
      </c>
      <c r="D234" s="26"/>
      <c r="E234" s="126"/>
      <c r="F234" s="26"/>
      <c r="G234" s="155"/>
      <c r="H234" s="26"/>
    </row>
    <row r="235" spans="1:8" ht="12.75">
      <c r="A235" s="20"/>
      <c r="B235" s="22"/>
      <c r="C235" s="32" t="s">
        <v>83</v>
      </c>
      <c r="D235" s="26">
        <v>48857</v>
      </c>
      <c r="E235" s="26">
        <v>48857</v>
      </c>
      <c r="F235" s="26">
        <v>56770</v>
      </c>
      <c r="G235" s="155"/>
      <c r="H235" s="26"/>
    </row>
    <row r="236" spans="1:8" ht="13.5" thickBot="1">
      <c r="A236" s="20"/>
      <c r="B236" s="22"/>
      <c r="C236" s="33"/>
      <c r="D236" s="27"/>
      <c r="E236" s="126"/>
      <c r="F236" s="26"/>
      <c r="G236" s="155"/>
      <c r="H236" s="26"/>
    </row>
    <row r="237" spans="1:8" ht="18" customHeight="1" thickBot="1">
      <c r="A237" s="18" t="s">
        <v>159</v>
      </c>
      <c r="B237" s="19"/>
      <c r="C237" s="34" t="s">
        <v>160</v>
      </c>
      <c r="D237" s="24" t="e">
        <f>D238+#REF!</f>
        <v>#REF!</v>
      </c>
      <c r="E237" s="124" t="e">
        <f>E238+#REF!</f>
        <v>#REF!</v>
      </c>
      <c r="F237" s="24">
        <f>F238</f>
        <v>199000</v>
      </c>
      <c r="G237" s="153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161</v>
      </c>
      <c r="C238" s="35" t="s">
        <v>162</v>
      </c>
      <c r="D238" s="29">
        <f>D240</f>
        <v>192300</v>
      </c>
      <c r="E238" s="125">
        <f>E240</f>
        <v>192300</v>
      </c>
      <c r="F238" s="29">
        <f>F240</f>
        <v>199000</v>
      </c>
      <c r="G238" s="156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82</v>
      </c>
      <c r="D239" s="26"/>
      <c r="E239" s="126"/>
      <c r="F239" s="26"/>
      <c r="G239" s="155" t="s">
        <v>258</v>
      </c>
      <c r="H239" s="26"/>
    </row>
    <row r="240" spans="1:8" ht="12.75">
      <c r="A240" s="20"/>
      <c r="B240" s="22"/>
      <c r="C240" s="32" t="s">
        <v>83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55"/>
      <c r="H240" s="26"/>
    </row>
    <row r="241" spans="1:8" ht="12.75">
      <c r="A241" s="20"/>
      <c r="B241" s="22"/>
      <c r="C241" s="32" t="s">
        <v>82</v>
      </c>
      <c r="D241" s="26"/>
      <c r="E241" s="126"/>
      <c r="F241" s="26"/>
      <c r="G241" s="155"/>
      <c r="H241" s="26"/>
    </row>
    <row r="242" spans="1:8" ht="12.75">
      <c r="A242" s="20"/>
      <c r="B242" s="22"/>
      <c r="C242" s="32" t="s">
        <v>436</v>
      </c>
      <c r="D242" s="26">
        <v>106000</v>
      </c>
      <c r="E242" s="26">
        <v>106000</v>
      </c>
      <c r="F242" s="26">
        <v>107800</v>
      </c>
      <c r="G242" s="155"/>
      <c r="H242" s="26"/>
    </row>
    <row r="243" spans="1:8" ht="25.5" customHeight="1">
      <c r="A243" s="20"/>
      <c r="B243" s="22"/>
      <c r="C243" s="32" t="s">
        <v>437</v>
      </c>
      <c r="D243" s="26">
        <v>8000</v>
      </c>
      <c r="E243" s="26">
        <v>8000</v>
      </c>
      <c r="F243" s="26">
        <v>8000</v>
      </c>
      <c r="G243" s="155"/>
      <c r="H243" s="26"/>
    </row>
    <row r="244" spans="1:8" ht="12.75" customHeight="1">
      <c r="A244" s="20"/>
      <c r="B244" s="22"/>
      <c r="C244" s="32" t="s">
        <v>457</v>
      </c>
      <c r="D244" s="26">
        <v>7144</v>
      </c>
      <c r="E244" s="26">
        <v>7144</v>
      </c>
      <c r="F244" s="26">
        <v>7800</v>
      </c>
      <c r="G244" s="155"/>
      <c r="H244" s="26"/>
    </row>
    <row r="245" spans="1:8" ht="12.75" customHeight="1">
      <c r="A245" s="20"/>
      <c r="B245" s="22"/>
      <c r="C245" s="32" t="s">
        <v>421</v>
      </c>
      <c r="D245" s="26">
        <v>26100</v>
      </c>
      <c r="E245" s="26">
        <v>26100</v>
      </c>
      <c r="F245" s="26">
        <v>12500</v>
      </c>
      <c r="G245" s="155"/>
      <c r="H245" s="26"/>
    </row>
    <row r="246" spans="1:8" ht="12.75" customHeight="1">
      <c r="A246" s="20"/>
      <c r="B246" s="22"/>
      <c r="C246" s="32" t="s">
        <v>424</v>
      </c>
      <c r="D246" s="26">
        <v>44556</v>
      </c>
      <c r="E246" s="26">
        <v>44556</v>
      </c>
      <c r="F246" s="26">
        <v>62400</v>
      </c>
      <c r="G246" s="155"/>
      <c r="H246" s="26"/>
    </row>
    <row r="247" spans="1:8" ht="12.75" customHeight="1">
      <c r="A247" s="20"/>
      <c r="B247" s="22"/>
      <c r="C247" s="32" t="s">
        <v>425</v>
      </c>
      <c r="D247" s="26">
        <v>500</v>
      </c>
      <c r="E247" s="26">
        <v>500</v>
      </c>
      <c r="F247" s="26">
        <v>500</v>
      </c>
      <c r="G247" s="155"/>
      <c r="H247" s="26"/>
    </row>
    <row r="248" spans="1:8" ht="12.75" customHeight="1" thickBot="1">
      <c r="A248" s="20"/>
      <c r="B248" s="22"/>
      <c r="C248" s="32"/>
      <c r="D248" s="26"/>
      <c r="E248" s="126"/>
      <c r="F248" s="26"/>
      <c r="G248" s="155"/>
      <c r="H248" s="26"/>
    </row>
    <row r="249" spans="1:8" ht="13.5" thickBot="1">
      <c r="A249" s="121" t="s">
        <v>395</v>
      </c>
      <c r="B249" s="122"/>
      <c r="C249" s="123" t="s">
        <v>396</v>
      </c>
      <c r="D249" s="130"/>
      <c r="E249" s="127"/>
      <c r="F249" s="130">
        <f>F250+F254+F260+F268+F274+F278+F264</f>
        <v>1275747</v>
      </c>
      <c r="G249" s="158"/>
      <c r="H249" s="130"/>
    </row>
    <row r="250" spans="1:8" ht="25.5" customHeight="1">
      <c r="A250" s="20"/>
      <c r="B250" s="137" t="s">
        <v>438</v>
      </c>
      <c r="C250" s="120" t="s">
        <v>163</v>
      </c>
      <c r="D250" s="25"/>
      <c r="E250" s="125"/>
      <c r="F250" s="29">
        <f>F252</f>
        <v>7831</v>
      </c>
      <c r="G250" s="156"/>
      <c r="H250" s="29"/>
    </row>
    <row r="251" spans="1:8" ht="12.75">
      <c r="A251" s="20"/>
      <c r="B251" s="22"/>
      <c r="C251" s="33" t="s">
        <v>32</v>
      </c>
      <c r="D251" s="131"/>
      <c r="E251" s="125"/>
      <c r="F251" s="29"/>
      <c r="G251" s="156"/>
      <c r="H251" s="29"/>
    </row>
    <row r="252" spans="1:8" ht="12.75">
      <c r="A252" s="20"/>
      <c r="B252" s="22"/>
      <c r="C252" s="33" t="s">
        <v>83</v>
      </c>
      <c r="D252" s="27"/>
      <c r="E252" s="126"/>
      <c r="F252" s="26">
        <v>7831</v>
      </c>
      <c r="G252" s="155"/>
      <c r="H252" s="26"/>
    </row>
    <row r="253" spans="1:8" ht="12.75">
      <c r="A253" s="20"/>
      <c r="B253" s="141"/>
      <c r="C253" s="33"/>
      <c r="D253" s="27"/>
      <c r="E253" s="126"/>
      <c r="F253" s="26"/>
      <c r="G253" s="155"/>
      <c r="H253" s="26"/>
    </row>
    <row r="254" spans="1:8" ht="12.75" customHeight="1">
      <c r="A254" s="20"/>
      <c r="B254" s="141" t="s">
        <v>439</v>
      </c>
      <c r="C254" s="33" t="s">
        <v>164</v>
      </c>
      <c r="D254" s="27"/>
      <c r="E254" s="126"/>
      <c r="F254" s="26">
        <f>F256</f>
        <v>578286</v>
      </c>
      <c r="G254" s="155"/>
      <c r="H254" s="26"/>
    </row>
    <row r="255" spans="1:8" ht="12.75">
      <c r="A255" s="20"/>
      <c r="B255" s="22"/>
      <c r="C255" s="33" t="s">
        <v>32</v>
      </c>
      <c r="D255" s="27"/>
      <c r="E255" s="126"/>
      <c r="F255" s="26"/>
      <c r="G255" s="155"/>
      <c r="H255" s="26"/>
    </row>
    <row r="256" spans="1:8" ht="12.75">
      <c r="A256" s="20"/>
      <c r="B256" s="22"/>
      <c r="C256" s="33" t="s">
        <v>83</v>
      </c>
      <c r="D256" s="27"/>
      <c r="E256" s="126"/>
      <c r="F256" s="26">
        <v>578286</v>
      </c>
      <c r="G256" s="155"/>
      <c r="H256" s="26"/>
    </row>
    <row r="257" spans="1:8" ht="12.75">
      <c r="A257" s="20"/>
      <c r="B257" s="22"/>
      <c r="C257" s="33" t="s">
        <v>32</v>
      </c>
      <c r="D257" s="27"/>
      <c r="E257" s="126"/>
      <c r="F257" s="26"/>
      <c r="G257" s="155"/>
      <c r="H257" s="26"/>
    </row>
    <row r="258" spans="1:8" ht="12.75">
      <c r="A258" s="20"/>
      <c r="B258" s="22"/>
      <c r="C258" s="33" t="s">
        <v>165</v>
      </c>
      <c r="D258" s="27"/>
      <c r="E258" s="126"/>
      <c r="F258" s="26">
        <v>19600</v>
      </c>
      <c r="G258" s="155"/>
      <c r="H258" s="26"/>
    </row>
    <row r="259" spans="1:8" ht="12.75">
      <c r="A259" s="20"/>
      <c r="B259" s="141"/>
      <c r="C259" s="33"/>
      <c r="D259" s="27"/>
      <c r="E259" s="126"/>
      <c r="F259" s="26"/>
      <c r="G259" s="155"/>
      <c r="H259" s="26"/>
    </row>
    <row r="260" spans="1:8" ht="12.75">
      <c r="A260" s="20"/>
      <c r="B260" s="141" t="s">
        <v>440</v>
      </c>
      <c r="C260" s="33" t="s">
        <v>166</v>
      </c>
      <c r="D260" s="27"/>
      <c r="E260" s="126"/>
      <c r="F260" s="26">
        <f>F262</f>
        <v>225000</v>
      </c>
      <c r="G260" s="155"/>
      <c r="H260" s="26"/>
    </row>
    <row r="261" spans="1:8" ht="12.75">
      <c r="A261" s="20"/>
      <c r="B261" s="22"/>
      <c r="C261" s="33" t="s">
        <v>32</v>
      </c>
      <c r="D261" s="27"/>
      <c r="E261" s="126"/>
      <c r="F261" s="26"/>
      <c r="G261" s="155"/>
      <c r="H261" s="26"/>
    </row>
    <row r="262" spans="1:8" ht="12.75">
      <c r="A262" s="20"/>
      <c r="B262" s="22"/>
      <c r="C262" s="33" t="s">
        <v>83</v>
      </c>
      <c r="D262" s="27"/>
      <c r="E262" s="126"/>
      <c r="F262" s="26">
        <v>225000</v>
      </c>
      <c r="G262" s="155"/>
      <c r="H262" s="26"/>
    </row>
    <row r="263" spans="1:8" ht="12.75">
      <c r="A263" s="20"/>
      <c r="B263" s="140"/>
      <c r="C263" s="32"/>
      <c r="D263" s="26"/>
      <c r="E263" s="126"/>
      <c r="F263" s="26"/>
      <c r="G263" s="155"/>
      <c r="H263" s="26"/>
    </row>
    <row r="264" spans="1:8" ht="12.75" customHeight="1">
      <c r="A264" s="20"/>
      <c r="B264" s="140" t="s">
        <v>464</v>
      </c>
      <c r="C264" s="35" t="s">
        <v>73</v>
      </c>
      <c r="D264" s="29"/>
      <c r="E264" s="125"/>
      <c r="F264" s="29">
        <f>F266</f>
        <v>2907</v>
      </c>
      <c r="G264" s="156"/>
      <c r="H264" s="29"/>
    </row>
    <row r="265" spans="1:8" ht="12.75">
      <c r="A265" s="20"/>
      <c r="B265" s="22"/>
      <c r="C265" s="32" t="s">
        <v>32</v>
      </c>
      <c r="D265" s="26"/>
      <c r="E265" s="125"/>
      <c r="F265" s="29"/>
      <c r="G265" s="156"/>
      <c r="H265" s="29"/>
    </row>
    <row r="266" spans="1:8" ht="12.75">
      <c r="A266" s="20"/>
      <c r="B266" s="22"/>
      <c r="C266" s="120" t="s">
        <v>83</v>
      </c>
      <c r="D266" s="131"/>
      <c r="E266" s="125"/>
      <c r="F266" s="29">
        <v>2907</v>
      </c>
      <c r="G266" s="156"/>
      <c r="H266" s="29"/>
    </row>
    <row r="267" spans="1:8" ht="12.75">
      <c r="A267" s="20"/>
      <c r="B267" s="141"/>
      <c r="C267" s="33"/>
      <c r="D267" s="27"/>
      <c r="E267" s="126"/>
      <c r="F267" s="26"/>
      <c r="G267" s="155"/>
      <c r="H267" s="26"/>
    </row>
    <row r="268" spans="1:8" ht="12.75">
      <c r="A268" s="20"/>
      <c r="B268" s="141" t="s">
        <v>441</v>
      </c>
      <c r="C268" s="33" t="s">
        <v>74</v>
      </c>
      <c r="D268" s="27"/>
      <c r="E268" s="126"/>
      <c r="F268" s="26">
        <f>F270</f>
        <v>364923</v>
      </c>
      <c r="G268" s="155"/>
      <c r="H268" s="26"/>
    </row>
    <row r="269" spans="1:8" ht="12.75">
      <c r="A269" s="20"/>
      <c r="B269" s="22"/>
      <c r="C269" s="33" t="s">
        <v>32</v>
      </c>
      <c r="D269" s="27"/>
      <c r="E269" s="126"/>
      <c r="F269" s="26"/>
      <c r="G269" s="155"/>
      <c r="H269" s="26"/>
    </row>
    <row r="270" spans="1:8" ht="12.75">
      <c r="A270" s="20"/>
      <c r="B270" s="22"/>
      <c r="C270" s="33" t="s">
        <v>83</v>
      </c>
      <c r="D270" s="27"/>
      <c r="E270" s="126"/>
      <c r="F270" s="26">
        <v>364923</v>
      </c>
      <c r="G270" s="155"/>
      <c r="H270" s="26"/>
    </row>
    <row r="271" spans="1:8" ht="12.75">
      <c r="A271" s="20"/>
      <c r="B271" s="22"/>
      <c r="C271" s="33" t="s">
        <v>32</v>
      </c>
      <c r="D271" s="27"/>
      <c r="E271" s="126"/>
      <c r="F271" s="26"/>
      <c r="G271" s="155"/>
      <c r="H271" s="26"/>
    </row>
    <row r="272" spans="1:8" ht="12.75">
      <c r="A272" s="20"/>
      <c r="B272" s="22"/>
      <c r="C272" s="33" t="s">
        <v>122</v>
      </c>
      <c r="D272" s="27"/>
      <c r="E272" s="126"/>
      <c r="F272" s="26">
        <v>323739</v>
      </c>
      <c r="G272" s="155"/>
      <c r="H272" s="26"/>
    </row>
    <row r="273" spans="1:8" ht="12.75">
      <c r="A273" s="20"/>
      <c r="B273" s="141"/>
      <c r="C273" s="33"/>
      <c r="D273" s="27"/>
      <c r="E273" s="126"/>
      <c r="F273" s="26"/>
      <c r="G273" s="155"/>
      <c r="H273" s="26"/>
    </row>
    <row r="274" spans="1:8" ht="12.75" customHeight="1">
      <c r="A274" s="20"/>
      <c r="B274" s="141" t="s">
        <v>442</v>
      </c>
      <c r="C274" s="33" t="s">
        <v>167</v>
      </c>
      <c r="D274" s="27"/>
      <c r="E274" s="126"/>
      <c r="F274" s="26">
        <f>F276</f>
        <v>40800</v>
      </c>
      <c r="G274" s="155"/>
      <c r="H274" s="26"/>
    </row>
    <row r="275" spans="1:8" ht="12.75">
      <c r="A275" s="20"/>
      <c r="B275" s="22"/>
      <c r="C275" s="33" t="s">
        <v>32</v>
      </c>
      <c r="D275" s="27"/>
      <c r="E275" s="126"/>
      <c r="F275" s="26"/>
      <c r="G275" s="155"/>
      <c r="H275" s="26"/>
    </row>
    <row r="276" spans="1:8" ht="12.75">
      <c r="A276" s="20"/>
      <c r="B276" s="22"/>
      <c r="C276" s="33" t="s">
        <v>83</v>
      </c>
      <c r="D276" s="27"/>
      <c r="E276" s="126"/>
      <c r="F276" s="26">
        <v>40800</v>
      </c>
      <c r="G276" s="155"/>
      <c r="H276" s="26"/>
    </row>
    <row r="277" spans="1:8" ht="12.75">
      <c r="A277" s="20"/>
      <c r="B277" s="141"/>
      <c r="C277" s="33"/>
      <c r="D277" s="27"/>
      <c r="E277" s="126"/>
      <c r="F277" s="26"/>
      <c r="G277" s="155"/>
      <c r="H277" s="26"/>
    </row>
    <row r="278" spans="1:8" ht="12.75">
      <c r="A278" s="20"/>
      <c r="B278" s="141" t="s">
        <v>443</v>
      </c>
      <c r="C278" s="33" t="s">
        <v>103</v>
      </c>
      <c r="D278" s="27"/>
      <c r="E278" s="126"/>
      <c r="F278" s="26">
        <f>SUM(F281:F283)</f>
        <v>56000</v>
      </c>
      <c r="G278" s="155"/>
      <c r="H278" s="26"/>
    </row>
    <row r="279" spans="1:8" ht="12.75">
      <c r="A279" s="20"/>
      <c r="B279" s="22"/>
      <c r="C279" s="33" t="s">
        <v>32</v>
      </c>
      <c r="D279" s="27"/>
      <c r="E279" s="126"/>
      <c r="F279" s="26"/>
      <c r="G279" s="155"/>
      <c r="H279" s="26"/>
    </row>
    <row r="280" spans="1:8" ht="12.75">
      <c r="A280" s="20"/>
      <c r="B280" s="22"/>
      <c r="C280" s="33" t="s">
        <v>83</v>
      </c>
      <c r="D280" s="27"/>
      <c r="E280" s="126"/>
      <c r="F280" s="26"/>
      <c r="G280" s="155"/>
      <c r="H280" s="26"/>
    </row>
    <row r="281" spans="1:8" ht="12.75" customHeight="1">
      <c r="A281" s="20"/>
      <c r="B281" s="22"/>
      <c r="C281" s="33" t="s">
        <v>444</v>
      </c>
      <c r="D281" s="27"/>
      <c r="E281" s="126"/>
      <c r="F281" s="26">
        <v>2500</v>
      </c>
      <c r="G281" s="155"/>
      <c r="H281" s="26"/>
    </row>
    <row r="282" spans="1:8" ht="12.75" customHeight="1">
      <c r="A282" s="20"/>
      <c r="B282" s="22"/>
      <c r="C282" s="33" t="s">
        <v>445</v>
      </c>
      <c r="D282" s="27"/>
      <c r="E282" s="126"/>
      <c r="F282" s="26">
        <v>3500</v>
      </c>
      <c r="G282" s="155"/>
      <c r="H282" s="26"/>
    </row>
    <row r="283" spans="1:8" ht="12.75" customHeight="1">
      <c r="A283" s="20"/>
      <c r="B283" s="22"/>
      <c r="C283" s="33" t="s">
        <v>554</v>
      </c>
      <c r="D283" s="27"/>
      <c r="E283" s="126"/>
      <c r="F283" s="26">
        <v>50000</v>
      </c>
      <c r="G283" s="155"/>
      <c r="H283" s="26"/>
    </row>
    <row r="284" spans="1:8" ht="13.5" thickBot="1">
      <c r="A284" s="20"/>
      <c r="B284" s="22"/>
      <c r="C284" s="33"/>
      <c r="D284" s="27"/>
      <c r="E284" s="126"/>
      <c r="F284" s="26"/>
      <c r="G284" s="155"/>
      <c r="H284" s="26"/>
    </row>
    <row r="285" spans="1:8" ht="25.5" customHeight="1" thickBot="1">
      <c r="A285" s="18" t="s">
        <v>55</v>
      </c>
      <c r="B285" s="19"/>
      <c r="C285" s="34" t="s">
        <v>56</v>
      </c>
      <c r="D285" s="24" t="e">
        <f>D286+#REF!+D292</f>
        <v>#REF!</v>
      </c>
      <c r="E285" s="124" t="e">
        <f>E286+#REF!+E292</f>
        <v>#REF!</v>
      </c>
      <c r="F285" s="24">
        <f>F286+F292</f>
        <v>297840</v>
      </c>
      <c r="G285" s="153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168</v>
      </c>
      <c r="C286" s="35" t="s">
        <v>169</v>
      </c>
      <c r="D286" s="29">
        <f>D288</f>
        <v>281480</v>
      </c>
      <c r="E286" s="125">
        <f>E288</f>
        <v>274480</v>
      </c>
      <c r="F286" s="29">
        <f>F288</f>
        <v>291140</v>
      </c>
      <c r="G286" s="156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82</v>
      </c>
      <c r="D287" s="29"/>
      <c r="E287" s="125"/>
      <c r="F287" s="29"/>
      <c r="G287" s="156"/>
      <c r="H287" s="29"/>
    </row>
    <row r="288" spans="1:8" ht="12.75">
      <c r="A288" s="20"/>
      <c r="B288" s="22"/>
      <c r="C288" s="32" t="s">
        <v>83</v>
      </c>
      <c r="D288" s="26">
        <v>281480</v>
      </c>
      <c r="E288" s="26">
        <v>274480</v>
      </c>
      <c r="F288" s="26">
        <v>291140</v>
      </c>
      <c r="G288" s="155"/>
      <c r="H288" s="26"/>
    </row>
    <row r="289" spans="1:8" ht="12.75">
      <c r="A289" s="20"/>
      <c r="B289" s="22"/>
      <c r="C289" s="32" t="s">
        <v>82</v>
      </c>
      <c r="D289" s="26"/>
      <c r="E289" s="126"/>
      <c r="F289" s="26"/>
      <c r="G289" s="155"/>
      <c r="H289" s="26"/>
    </row>
    <row r="290" spans="1:8" ht="12.75">
      <c r="A290" s="20"/>
      <c r="B290" s="22"/>
      <c r="C290" s="32" t="s">
        <v>122</v>
      </c>
      <c r="D290" s="26">
        <v>258140</v>
      </c>
      <c r="E290" s="26">
        <v>253140</v>
      </c>
      <c r="F290" s="26">
        <v>264720</v>
      </c>
      <c r="G290" s="155"/>
      <c r="H290" s="26"/>
    </row>
    <row r="291" spans="1:8" ht="12.75">
      <c r="A291" s="20"/>
      <c r="B291" s="22"/>
      <c r="C291" s="32"/>
      <c r="D291" s="26"/>
      <c r="E291" s="126"/>
      <c r="F291" s="26"/>
      <c r="G291" s="155"/>
      <c r="H291" s="26"/>
    </row>
    <row r="292" spans="1:8" ht="12.75">
      <c r="A292" s="20"/>
      <c r="B292" s="23" t="s">
        <v>171</v>
      </c>
      <c r="C292" s="32" t="s">
        <v>103</v>
      </c>
      <c r="D292" s="26">
        <f>D294</f>
        <v>6513</v>
      </c>
      <c r="E292" s="126">
        <f>E294</f>
        <v>6513</v>
      </c>
      <c r="F292" s="26">
        <f>F294</f>
        <v>6700</v>
      </c>
      <c r="G292" s="155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32</v>
      </c>
      <c r="D293" s="26"/>
      <c r="E293" s="126"/>
      <c r="F293" s="26"/>
      <c r="G293" s="155"/>
      <c r="H293" s="26"/>
    </row>
    <row r="294" spans="1:8" ht="12.75">
      <c r="A294" s="20"/>
      <c r="B294" s="22"/>
      <c r="C294" s="32" t="s">
        <v>83</v>
      </c>
      <c r="D294" s="26">
        <v>6513</v>
      </c>
      <c r="E294" s="26">
        <v>6513</v>
      </c>
      <c r="F294" s="26">
        <v>6700</v>
      </c>
      <c r="G294" s="155"/>
      <c r="H294" s="26"/>
    </row>
    <row r="295" spans="1:8" ht="13.5" thickBot="1">
      <c r="A295" s="20"/>
      <c r="B295" s="22"/>
      <c r="C295" s="33"/>
      <c r="D295" s="27"/>
      <c r="E295" s="126"/>
      <c r="F295" s="26"/>
      <c r="G295" s="155"/>
      <c r="H295" s="26"/>
    </row>
    <row r="296" spans="1:8" ht="24" customHeight="1" thickBot="1">
      <c r="A296" s="18" t="s">
        <v>57</v>
      </c>
      <c r="B296" s="19"/>
      <c r="C296" s="34" t="s">
        <v>58</v>
      </c>
      <c r="D296" s="24" t="e">
        <f>D297+D305+D311+D318+D322+#REF!</f>
        <v>#REF!</v>
      </c>
      <c r="E296" s="124" t="e">
        <f>E297+E305+E311+E318+E322+#REF!</f>
        <v>#REF!</v>
      </c>
      <c r="F296" s="24">
        <f>F297+F305+F311+F318+F322</f>
        <v>481500</v>
      </c>
      <c r="G296" s="153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172</v>
      </c>
      <c r="C297" s="35" t="s">
        <v>173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56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116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56"/>
      <c r="H298" s="26"/>
    </row>
    <row r="299" spans="1:8" ht="12.75" customHeight="1">
      <c r="A299" s="20"/>
      <c r="B299" s="22"/>
      <c r="C299" s="32" t="s">
        <v>174</v>
      </c>
      <c r="D299" s="26">
        <v>69289</v>
      </c>
      <c r="E299" s="126">
        <v>69289</v>
      </c>
      <c r="F299" s="26">
        <v>50000</v>
      </c>
      <c r="G299" s="155"/>
      <c r="H299" s="26"/>
    </row>
    <row r="300" spans="1:8" ht="12.75">
      <c r="A300" s="20"/>
      <c r="B300" s="22"/>
      <c r="C300" s="32" t="s">
        <v>109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55"/>
      <c r="H300" s="26"/>
    </row>
    <row r="301" spans="1:8" ht="12.75">
      <c r="A301" s="20"/>
      <c r="B301" s="22"/>
      <c r="C301" s="32" t="s">
        <v>465</v>
      </c>
      <c r="D301" s="26">
        <v>60000</v>
      </c>
      <c r="E301" s="126">
        <v>60000</v>
      </c>
      <c r="F301" s="26">
        <v>100400</v>
      </c>
      <c r="G301" s="155"/>
      <c r="H301" s="26"/>
    </row>
    <row r="302" spans="1:8" ht="12.75">
      <c r="A302" s="20"/>
      <c r="B302" s="22"/>
      <c r="C302" s="32" t="s">
        <v>466</v>
      </c>
      <c r="D302" s="26">
        <v>500</v>
      </c>
      <c r="E302" s="126">
        <v>500</v>
      </c>
      <c r="F302" s="26">
        <v>500</v>
      </c>
      <c r="G302" s="155"/>
      <c r="H302" s="26"/>
    </row>
    <row r="303" spans="1:8" ht="12.75" customHeight="1">
      <c r="A303" s="20"/>
      <c r="B303" s="22"/>
      <c r="C303" s="32" t="s">
        <v>467</v>
      </c>
      <c r="D303" s="26">
        <v>1185</v>
      </c>
      <c r="E303" s="126">
        <v>1182</v>
      </c>
      <c r="F303" s="26">
        <v>1600</v>
      </c>
      <c r="G303" s="155"/>
      <c r="H303" s="26"/>
    </row>
    <row r="304" spans="1:8" ht="12.75">
      <c r="A304" s="20"/>
      <c r="B304" s="22"/>
      <c r="C304" s="32"/>
      <c r="D304" s="26"/>
      <c r="E304" s="126"/>
      <c r="F304" s="26"/>
      <c r="G304" s="155"/>
      <c r="H304" s="26"/>
    </row>
    <row r="305" spans="1:8" ht="12.75">
      <c r="A305" s="20"/>
      <c r="B305" s="23" t="s">
        <v>175</v>
      </c>
      <c r="C305" s="32" t="s">
        <v>176</v>
      </c>
      <c r="D305" s="26">
        <f>D306</f>
        <v>8315</v>
      </c>
      <c r="E305" s="126">
        <f>E306</f>
        <v>8315</v>
      </c>
      <c r="F305" s="26">
        <f>F306</f>
        <v>11500</v>
      </c>
      <c r="G305" s="155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83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55"/>
      <c r="H306" s="26"/>
    </row>
    <row r="307" spans="1:8" ht="12.75">
      <c r="A307" s="20"/>
      <c r="B307" s="22"/>
      <c r="C307" s="32" t="s">
        <v>470</v>
      </c>
      <c r="D307" s="26">
        <v>5000</v>
      </c>
      <c r="E307" s="126">
        <v>5000</v>
      </c>
      <c r="F307" s="26">
        <v>5000</v>
      </c>
      <c r="G307" s="155"/>
      <c r="H307" s="26"/>
    </row>
    <row r="308" spans="1:8" ht="12.75">
      <c r="A308" s="20"/>
      <c r="B308" s="22"/>
      <c r="C308" s="32" t="s">
        <v>469</v>
      </c>
      <c r="D308" s="26">
        <v>3315</v>
      </c>
      <c r="E308" s="126">
        <v>3315</v>
      </c>
      <c r="F308" s="26">
        <v>6000</v>
      </c>
      <c r="G308" s="155"/>
      <c r="H308" s="26"/>
    </row>
    <row r="309" spans="1:8" ht="12.75">
      <c r="A309" s="20"/>
      <c r="B309" s="22"/>
      <c r="C309" s="32" t="s">
        <v>468</v>
      </c>
      <c r="D309" s="26"/>
      <c r="E309" s="126"/>
      <c r="F309" s="26">
        <v>500</v>
      </c>
      <c r="G309" s="155"/>
      <c r="H309" s="26"/>
    </row>
    <row r="310" spans="1:8" ht="12.75">
      <c r="A310" s="20"/>
      <c r="B310" s="22"/>
      <c r="C310" s="32"/>
      <c r="D310" s="26"/>
      <c r="E310" s="126"/>
      <c r="F310" s="26"/>
      <c r="G310" s="155"/>
      <c r="H310" s="26"/>
    </row>
    <row r="311" spans="1:8" ht="12.75" customHeight="1">
      <c r="A311" s="20"/>
      <c r="B311" s="23" t="s">
        <v>182</v>
      </c>
      <c r="C311" s="32" t="s">
        <v>183</v>
      </c>
      <c r="D311" s="26">
        <f>D312</f>
        <v>22000</v>
      </c>
      <c r="E311" s="126">
        <f>E312</f>
        <v>22000</v>
      </c>
      <c r="F311" s="26">
        <f>F312</f>
        <v>32000</v>
      </c>
      <c r="G311" s="155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83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55"/>
      <c r="H312" s="26"/>
    </row>
    <row r="313" spans="1:8" ht="12.75">
      <c r="A313" s="20"/>
      <c r="B313" s="22"/>
      <c r="C313" s="32" t="s">
        <v>471</v>
      </c>
      <c r="D313" s="26">
        <v>13000</v>
      </c>
      <c r="E313" s="26">
        <v>13000</v>
      </c>
      <c r="F313" s="26">
        <v>13000</v>
      </c>
      <c r="G313" s="155"/>
      <c r="H313" s="26"/>
    </row>
    <row r="314" spans="1:8" ht="12.75" customHeight="1">
      <c r="A314" s="20"/>
      <c r="B314" s="22"/>
      <c r="C314" s="32" t="s">
        <v>472</v>
      </c>
      <c r="D314" s="26"/>
      <c r="E314" s="26"/>
      <c r="F314" s="26">
        <v>10000</v>
      </c>
      <c r="G314" s="155"/>
      <c r="H314" s="26"/>
    </row>
    <row r="315" spans="1:8" ht="12.75">
      <c r="A315" s="20"/>
      <c r="B315" s="22"/>
      <c r="C315" s="32" t="s">
        <v>473</v>
      </c>
      <c r="D315" s="26">
        <v>6000</v>
      </c>
      <c r="E315" s="26">
        <v>6000</v>
      </c>
      <c r="F315" s="26">
        <v>6000</v>
      </c>
      <c r="G315" s="155"/>
      <c r="H315" s="26"/>
    </row>
    <row r="316" spans="1:8" ht="12.75">
      <c r="A316" s="20"/>
      <c r="B316" s="22"/>
      <c r="C316" s="32" t="s">
        <v>474</v>
      </c>
      <c r="D316" s="26">
        <v>3000</v>
      </c>
      <c r="E316" s="26">
        <v>3000</v>
      </c>
      <c r="F316" s="26">
        <v>3000</v>
      </c>
      <c r="G316" s="155"/>
      <c r="H316" s="26"/>
    </row>
    <row r="317" spans="1:8" ht="12.75">
      <c r="A317" s="20"/>
      <c r="B317" s="22"/>
      <c r="C317" s="32"/>
      <c r="D317" s="26"/>
      <c r="E317" s="126"/>
      <c r="F317" s="26"/>
      <c r="G317" s="155"/>
      <c r="H317" s="26"/>
    </row>
    <row r="318" spans="1:8" ht="12.75" customHeight="1">
      <c r="A318" s="20"/>
      <c r="B318" s="23" t="s">
        <v>184</v>
      </c>
      <c r="C318" s="32" t="s">
        <v>185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83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55"/>
      <c r="H319" s="26"/>
    </row>
    <row r="320" spans="1:8" ht="12.75">
      <c r="A320" s="20"/>
      <c r="B320" s="22"/>
      <c r="C320" s="32" t="s">
        <v>575</v>
      </c>
      <c r="D320" s="26"/>
      <c r="E320" s="126"/>
      <c r="F320" s="26">
        <v>15000</v>
      </c>
      <c r="G320" s="155"/>
      <c r="H320" s="26"/>
    </row>
    <row r="321" spans="1:8" ht="12.75">
      <c r="A321" s="20"/>
      <c r="B321" s="22"/>
      <c r="C321" s="32"/>
      <c r="D321" s="26"/>
      <c r="E321" s="126"/>
      <c r="F321" s="26"/>
      <c r="G321" s="155"/>
      <c r="H321" s="26"/>
    </row>
    <row r="322" spans="1:8" ht="12.75">
      <c r="A322" s="20"/>
      <c r="B322" s="23" t="s">
        <v>186</v>
      </c>
      <c r="C322" s="32" t="s">
        <v>75</v>
      </c>
      <c r="D322" s="26" t="e">
        <f>D323+D326</f>
        <v>#REF!</v>
      </c>
      <c r="E322" s="126" t="e">
        <f>E323+E326</f>
        <v>#REF!</v>
      </c>
      <c r="F322" s="26">
        <f>F323+F326</f>
        <v>270500</v>
      </c>
      <c r="G322" s="155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116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55"/>
      <c r="H323" s="26" t="e">
        <f>H324+#REF!</f>
        <v>#REF!</v>
      </c>
    </row>
    <row r="324" spans="1:8" ht="12.75">
      <c r="A324" s="20"/>
      <c r="B324" s="22"/>
      <c r="C324" s="32" t="s">
        <v>82</v>
      </c>
      <c r="D324" s="26"/>
      <c r="E324" s="126"/>
      <c r="F324" s="26"/>
      <c r="G324" s="155"/>
      <c r="H324" s="26"/>
    </row>
    <row r="325" spans="1:8" ht="24.75" customHeight="1">
      <c r="A325" s="20"/>
      <c r="B325" s="22"/>
      <c r="C325" s="32" t="s">
        <v>574</v>
      </c>
      <c r="D325" s="26"/>
      <c r="E325" s="126"/>
      <c r="F325" s="26">
        <v>30000</v>
      </c>
      <c r="G325" s="155"/>
      <c r="H325" s="26"/>
    </row>
    <row r="326" spans="1:8" ht="12.75">
      <c r="A326" s="20"/>
      <c r="B326" s="22"/>
      <c r="C326" s="32" t="s">
        <v>109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55"/>
      <c r="H326" s="26"/>
    </row>
    <row r="327" spans="1:8" ht="12.75">
      <c r="A327" s="20"/>
      <c r="B327" s="22"/>
      <c r="C327" s="33" t="s">
        <v>447</v>
      </c>
      <c r="D327" s="27">
        <v>170723</v>
      </c>
      <c r="E327" s="126">
        <v>142246</v>
      </c>
      <c r="F327" s="26">
        <v>150000</v>
      </c>
      <c r="G327" s="155"/>
      <c r="H327" s="26"/>
    </row>
    <row r="328" spans="1:8" ht="12.75">
      <c r="A328" s="20"/>
      <c r="B328" s="22"/>
      <c r="C328" s="33" t="s">
        <v>448</v>
      </c>
      <c r="D328" s="27">
        <v>81817</v>
      </c>
      <c r="E328" s="126">
        <v>81817</v>
      </c>
      <c r="F328" s="26">
        <v>80000</v>
      </c>
      <c r="G328" s="155"/>
      <c r="H328" s="26"/>
    </row>
    <row r="329" spans="1:8" ht="12.75">
      <c r="A329" s="20"/>
      <c r="B329" s="22"/>
      <c r="C329" s="33" t="s">
        <v>449</v>
      </c>
      <c r="D329" s="27">
        <v>8700</v>
      </c>
      <c r="E329" s="126">
        <v>8700</v>
      </c>
      <c r="F329" s="26">
        <v>10000</v>
      </c>
      <c r="G329" s="155"/>
      <c r="H329" s="26"/>
    </row>
    <row r="330" spans="1:8" ht="12.75">
      <c r="A330" s="20"/>
      <c r="B330" s="22"/>
      <c r="C330" s="33" t="s">
        <v>475</v>
      </c>
      <c r="D330" s="27">
        <v>500</v>
      </c>
      <c r="E330" s="126">
        <v>500</v>
      </c>
      <c r="F330" s="26">
        <v>500</v>
      </c>
      <c r="G330" s="155"/>
      <c r="H330" s="26"/>
    </row>
    <row r="331" spans="1:8" ht="13.5" thickBot="1">
      <c r="A331" s="20"/>
      <c r="B331" s="22"/>
      <c r="C331" s="33"/>
      <c r="D331" s="27"/>
      <c r="E331" s="135"/>
      <c r="F331" s="27"/>
      <c r="G331" s="157"/>
      <c r="H331" s="27"/>
    </row>
    <row r="332" spans="1:8" ht="26.25" customHeight="1" thickBot="1">
      <c r="A332" s="18" t="s">
        <v>187</v>
      </c>
      <c r="B332" s="19"/>
      <c r="C332" s="34" t="s">
        <v>188</v>
      </c>
      <c r="D332" s="24">
        <f>D333+D341+D346</f>
        <v>527750</v>
      </c>
      <c r="E332" s="124">
        <f>E333+E341+E346</f>
        <v>527750</v>
      </c>
      <c r="F332" s="24">
        <f>F333+F341+F346</f>
        <v>519650</v>
      </c>
      <c r="G332" s="153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189</v>
      </c>
      <c r="C333" s="35" t="s">
        <v>190</v>
      </c>
      <c r="D333" s="29">
        <f>D334</f>
        <v>263500</v>
      </c>
      <c r="E333" s="125">
        <f>E334</f>
        <v>263500</v>
      </c>
      <c r="F333" s="29">
        <f>F334</f>
        <v>259000</v>
      </c>
      <c r="G333" s="156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83</v>
      </c>
      <c r="D334" s="26">
        <f>D336</f>
        <v>263500</v>
      </c>
      <c r="E334" s="26">
        <f>E336</f>
        <v>263500</v>
      </c>
      <c r="F334" s="26">
        <f>F336</f>
        <v>259000</v>
      </c>
      <c r="G334" s="155"/>
      <c r="H334" s="26">
        <f>H336</f>
        <v>0</v>
      </c>
    </row>
    <row r="335" spans="1:8" ht="12.75">
      <c r="A335" s="20"/>
      <c r="B335" s="22"/>
      <c r="C335" s="32" t="s">
        <v>82</v>
      </c>
      <c r="D335" s="26"/>
      <c r="E335" s="126"/>
      <c r="F335" s="26"/>
      <c r="G335" s="155"/>
      <c r="H335" s="26"/>
    </row>
    <row r="336" spans="1:8" ht="12.75">
      <c r="A336" s="20"/>
      <c r="B336" s="22"/>
      <c r="C336" s="33" t="s">
        <v>450</v>
      </c>
      <c r="D336" s="27">
        <v>263500</v>
      </c>
      <c r="E336" s="126">
        <v>263500</v>
      </c>
      <c r="F336" s="26">
        <v>259000</v>
      </c>
      <c r="G336" s="155"/>
      <c r="H336" s="26"/>
    </row>
    <row r="337" spans="1:8" ht="12.75">
      <c r="A337" s="20"/>
      <c r="B337" s="22"/>
      <c r="C337" s="33" t="s">
        <v>504</v>
      </c>
      <c r="D337" s="27"/>
      <c r="E337" s="126"/>
      <c r="F337" s="26"/>
      <c r="G337" s="155"/>
      <c r="H337" s="26"/>
    </row>
    <row r="338" spans="1:8" ht="12.75">
      <c r="A338" s="20"/>
      <c r="B338" s="22"/>
      <c r="C338" s="33" t="s">
        <v>505</v>
      </c>
      <c r="D338" s="27"/>
      <c r="E338" s="126"/>
      <c r="F338" s="26"/>
      <c r="G338" s="155"/>
      <c r="H338" s="26"/>
    </row>
    <row r="339" spans="1:8" ht="12.75" customHeight="1">
      <c r="A339" s="20"/>
      <c r="B339" s="22"/>
      <c r="C339" s="33" t="s">
        <v>576</v>
      </c>
      <c r="D339" s="27"/>
      <c r="E339" s="126"/>
      <c r="F339" s="26"/>
      <c r="G339" s="155"/>
      <c r="H339" s="26"/>
    </row>
    <row r="340" spans="1:8" ht="12.75">
      <c r="A340" s="20"/>
      <c r="B340" s="22"/>
      <c r="C340" s="33"/>
      <c r="D340" s="27"/>
      <c r="E340" s="126"/>
      <c r="F340" s="26"/>
      <c r="G340" s="155"/>
      <c r="H340" s="26"/>
    </row>
    <row r="341" spans="1:8" ht="12.75">
      <c r="A341" s="20"/>
      <c r="B341" s="23" t="s">
        <v>191</v>
      </c>
      <c r="C341" s="32" t="s">
        <v>192</v>
      </c>
      <c r="D341" s="26">
        <f>D342</f>
        <v>245500</v>
      </c>
      <c r="E341" s="126">
        <f>E342</f>
        <v>245500</v>
      </c>
      <c r="F341" s="26">
        <f>F342</f>
        <v>246000</v>
      </c>
      <c r="G341" s="155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83</v>
      </c>
      <c r="D342" s="26">
        <f>D344</f>
        <v>245500</v>
      </c>
      <c r="E342" s="26">
        <f>E344</f>
        <v>245500</v>
      </c>
      <c r="F342" s="26">
        <f>F344</f>
        <v>246000</v>
      </c>
      <c r="G342" s="155"/>
      <c r="H342" s="26">
        <f>H344</f>
        <v>0</v>
      </c>
    </row>
    <row r="343" spans="1:8" ht="12.75">
      <c r="A343" s="20"/>
      <c r="B343" s="22"/>
      <c r="C343" s="32" t="s">
        <v>82</v>
      </c>
      <c r="D343" s="26"/>
      <c r="E343" s="126"/>
      <c r="F343" s="26"/>
      <c r="G343" s="155"/>
      <c r="H343" s="26"/>
    </row>
    <row r="344" spans="1:8" ht="12.75">
      <c r="A344" s="20"/>
      <c r="B344" s="22"/>
      <c r="C344" s="32" t="s">
        <v>199</v>
      </c>
      <c r="D344" s="26">
        <v>245500</v>
      </c>
      <c r="E344" s="26">
        <v>245500</v>
      </c>
      <c r="F344" s="26">
        <v>246000</v>
      </c>
      <c r="G344" s="155"/>
      <c r="H344" s="26"/>
    </row>
    <row r="345" spans="1:8" ht="12.75">
      <c r="A345" s="20"/>
      <c r="B345" s="22"/>
      <c r="C345" s="32"/>
      <c r="D345" s="26"/>
      <c r="E345" s="126"/>
      <c r="F345" s="26"/>
      <c r="G345" s="155"/>
      <c r="H345" s="26"/>
    </row>
    <row r="346" spans="1:8" ht="12.75">
      <c r="A346" s="20"/>
      <c r="B346" s="23" t="s">
        <v>193</v>
      </c>
      <c r="C346" s="32" t="s">
        <v>103</v>
      </c>
      <c r="D346" s="26">
        <v>18750</v>
      </c>
      <c r="E346" s="26">
        <v>18750</v>
      </c>
      <c r="F346" s="26">
        <f>F348</f>
        <v>14650</v>
      </c>
      <c r="G346" s="155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32</v>
      </c>
      <c r="D347" s="26"/>
      <c r="E347" s="126"/>
      <c r="F347" s="26"/>
      <c r="G347" s="155"/>
      <c r="H347" s="26"/>
    </row>
    <row r="348" spans="1:8" ht="12.75">
      <c r="A348" s="20"/>
      <c r="B348" s="22"/>
      <c r="C348" s="32" t="s">
        <v>83</v>
      </c>
      <c r="D348" s="26">
        <v>18750</v>
      </c>
      <c r="E348" s="126">
        <v>18750</v>
      </c>
      <c r="F348" s="26">
        <f>SUM(F349:F353)</f>
        <v>14650</v>
      </c>
      <c r="G348" s="155"/>
      <c r="H348" s="26"/>
    </row>
    <row r="349" spans="1:8" ht="12.75" customHeight="1">
      <c r="A349" s="20"/>
      <c r="B349" s="22"/>
      <c r="C349" s="33" t="s">
        <v>451</v>
      </c>
      <c r="D349" s="27"/>
      <c r="E349" s="126"/>
      <c r="F349" s="26">
        <v>1000</v>
      </c>
      <c r="G349" s="155"/>
      <c r="H349" s="26"/>
    </row>
    <row r="350" spans="1:8" ht="12.75">
      <c r="A350" s="20"/>
      <c r="B350" s="22"/>
      <c r="C350" s="33" t="s">
        <v>521</v>
      </c>
      <c r="D350" s="27"/>
      <c r="E350" s="126"/>
      <c r="F350" s="26">
        <v>1000</v>
      </c>
      <c r="G350" s="155"/>
      <c r="H350" s="26"/>
    </row>
    <row r="351" spans="1:8" ht="25.5" customHeight="1">
      <c r="A351" s="20"/>
      <c r="B351" s="22"/>
      <c r="C351" s="33" t="s">
        <v>522</v>
      </c>
      <c r="D351" s="27"/>
      <c r="E351" s="126"/>
      <c r="F351" s="26">
        <v>2000</v>
      </c>
      <c r="G351" s="155"/>
      <c r="H351" s="26"/>
    </row>
    <row r="352" spans="1:8" ht="12.75" customHeight="1">
      <c r="A352" s="20"/>
      <c r="B352" s="22"/>
      <c r="C352" s="33" t="s">
        <v>476</v>
      </c>
      <c r="D352" s="27"/>
      <c r="E352" s="126"/>
      <c r="F352" s="26">
        <v>1000</v>
      </c>
      <c r="G352" s="155"/>
      <c r="H352" s="26"/>
    </row>
    <row r="353" spans="1:8" ht="12.75">
      <c r="A353" s="20"/>
      <c r="B353" s="22"/>
      <c r="C353" s="33" t="s">
        <v>477</v>
      </c>
      <c r="D353" s="27">
        <v>9450</v>
      </c>
      <c r="E353" s="135">
        <v>9450</v>
      </c>
      <c r="F353" s="27">
        <v>9650</v>
      </c>
      <c r="G353" s="157"/>
      <c r="H353" s="27"/>
    </row>
    <row r="354" spans="1:8" ht="13.5" thickBot="1">
      <c r="A354" s="20"/>
      <c r="B354" s="22"/>
      <c r="C354" s="33"/>
      <c r="D354" s="27"/>
      <c r="E354" s="135"/>
      <c r="F354" s="27"/>
      <c r="G354" s="157"/>
      <c r="H354" s="27"/>
    </row>
    <row r="355" spans="1:8" ht="18" customHeight="1" thickBot="1">
      <c r="A355" s="18" t="s">
        <v>194</v>
      </c>
      <c r="B355" s="19"/>
      <c r="C355" s="34" t="s">
        <v>195</v>
      </c>
      <c r="D355" s="24">
        <f>D356+D368</f>
        <v>131940</v>
      </c>
      <c r="E355" s="124">
        <f>E356+E368</f>
        <v>128784</v>
      </c>
      <c r="F355" s="24">
        <f>F356+F368</f>
        <v>204000</v>
      </c>
      <c r="G355" s="153">
        <f>F355/E355*100</f>
        <v>158.40477077897876</v>
      </c>
      <c r="H355" s="24">
        <f>H356+H368</f>
        <v>0</v>
      </c>
    </row>
    <row r="356" spans="1:8" ht="12.75">
      <c r="A356" s="142"/>
      <c r="B356" s="137" t="s">
        <v>196</v>
      </c>
      <c r="C356" s="143" t="s">
        <v>197</v>
      </c>
      <c r="D356" s="29">
        <f>D358+D363</f>
        <v>30640</v>
      </c>
      <c r="E356" s="125">
        <f>E358+E363</f>
        <v>30289</v>
      </c>
      <c r="F356" s="29">
        <f>F358+F363</f>
        <v>91400</v>
      </c>
      <c r="G356" s="156">
        <f>F356/E356*100</f>
        <v>301.7597147479283</v>
      </c>
      <c r="H356" s="29">
        <f>H358+H363</f>
        <v>0</v>
      </c>
    </row>
    <row r="357" spans="1:8" ht="12.75">
      <c r="A357" s="142"/>
      <c r="B357" s="20"/>
      <c r="C357" s="144" t="s">
        <v>82</v>
      </c>
      <c r="D357" s="26"/>
      <c r="E357" s="126"/>
      <c r="F357" s="26"/>
      <c r="G357" s="155"/>
      <c r="H357" s="26"/>
    </row>
    <row r="358" spans="1:8" ht="12.75">
      <c r="A358" s="142"/>
      <c r="B358" s="20"/>
      <c r="C358" s="144" t="s">
        <v>116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55"/>
      <c r="H358" s="26">
        <f>SUM(H360:H360)</f>
        <v>0</v>
      </c>
    </row>
    <row r="359" spans="1:8" ht="12.75">
      <c r="A359" s="142"/>
      <c r="B359" s="20"/>
      <c r="C359" s="144" t="s">
        <v>82</v>
      </c>
      <c r="D359" s="26"/>
      <c r="E359" s="126"/>
      <c r="F359" s="26"/>
      <c r="G359" s="155"/>
      <c r="H359" s="26"/>
    </row>
    <row r="360" spans="1:8" ht="12.75" customHeight="1">
      <c r="A360" s="142"/>
      <c r="B360" s="20"/>
      <c r="C360" s="144" t="s">
        <v>452</v>
      </c>
      <c r="D360" s="26">
        <v>30000</v>
      </c>
      <c r="E360" s="126">
        <v>30000</v>
      </c>
      <c r="F360" s="26">
        <v>30000</v>
      </c>
      <c r="G360" s="155"/>
      <c r="H360" s="26"/>
    </row>
    <row r="361" spans="1:8" ht="12.75" customHeight="1">
      <c r="A361" s="142"/>
      <c r="B361" s="20"/>
      <c r="C361" s="144" t="s">
        <v>548</v>
      </c>
      <c r="D361" s="26"/>
      <c r="E361" s="126"/>
      <c r="F361" s="26">
        <v>24000</v>
      </c>
      <c r="G361" s="155"/>
      <c r="H361" s="26"/>
    </row>
    <row r="362" spans="1:8" ht="12.75" customHeight="1">
      <c r="A362" s="142"/>
      <c r="B362" s="20"/>
      <c r="C362" s="144" t="s">
        <v>478</v>
      </c>
      <c r="D362" s="26"/>
      <c r="E362" s="126"/>
      <c r="F362" s="26">
        <v>12000</v>
      </c>
      <c r="G362" s="155"/>
      <c r="H362" s="26"/>
    </row>
    <row r="363" spans="1:8" ht="12.75">
      <c r="A363" s="142"/>
      <c r="B363" s="20"/>
      <c r="C363" s="144" t="s">
        <v>109</v>
      </c>
      <c r="D363" s="26">
        <v>640</v>
      </c>
      <c r="E363" s="126">
        <v>289</v>
      </c>
      <c r="F363" s="26">
        <f>SUM(F364:F366)</f>
        <v>25400</v>
      </c>
      <c r="G363" s="155"/>
      <c r="H363" s="26"/>
    </row>
    <row r="364" spans="1:8" ht="12.75">
      <c r="A364" s="142"/>
      <c r="B364" s="20"/>
      <c r="C364" s="144" t="s">
        <v>555</v>
      </c>
      <c r="D364" s="26"/>
      <c r="E364" s="126"/>
      <c r="F364" s="26">
        <v>10000</v>
      </c>
      <c r="G364" s="155"/>
      <c r="H364" s="26"/>
    </row>
    <row r="365" spans="1:8" ht="12" customHeight="1">
      <c r="A365" s="142"/>
      <c r="B365" s="20"/>
      <c r="C365" s="144" t="s">
        <v>524</v>
      </c>
      <c r="D365" s="26"/>
      <c r="E365" s="126"/>
      <c r="F365" s="26">
        <v>15000</v>
      </c>
      <c r="G365" s="155"/>
      <c r="H365" s="26"/>
    </row>
    <row r="366" spans="1:8" ht="12.75">
      <c r="A366" s="142"/>
      <c r="B366" s="20"/>
      <c r="C366" s="144" t="s">
        <v>549</v>
      </c>
      <c r="D366" s="26"/>
      <c r="E366" s="126"/>
      <c r="F366" s="26">
        <v>400</v>
      </c>
      <c r="G366" s="155"/>
      <c r="H366" s="26"/>
    </row>
    <row r="367" spans="1:8" ht="12.75">
      <c r="A367" s="142"/>
      <c r="B367" s="20"/>
      <c r="C367" s="144"/>
      <c r="D367" s="26"/>
      <c r="E367" s="126"/>
      <c r="F367" s="26"/>
      <c r="G367" s="155"/>
      <c r="H367" s="26"/>
    </row>
    <row r="368" spans="1:8" ht="12.75">
      <c r="A368" s="142"/>
      <c r="B368" s="136" t="s">
        <v>198</v>
      </c>
      <c r="C368" s="144" t="s">
        <v>103</v>
      </c>
      <c r="D368" s="26">
        <f>D369</f>
        <v>101300</v>
      </c>
      <c r="E368" s="26">
        <f>E369</f>
        <v>98495</v>
      </c>
      <c r="F368" s="26">
        <f>F369</f>
        <v>112600</v>
      </c>
      <c r="G368" s="155">
        <f>F368/E368*100</f>
        <v>114.32052388446114</v>
      </c>
      <c r="H368" s="26">
        <f>H369</f>
        <v>0</v>
      </c>
    </row>
    <row r="369" spans="1:8" ht="12.75">
      <c r="A369" s="142"/>
      <c r="B369" s="20"/>
      <c r="C369" s="144" t="s">
        <v>83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55"/>
      <c r="H369" s="26"/>
    </row>
    <row r="370" spans="1:8" ht="25.5" customHeight="1">
      <c r="A370" s="142"/>
      <c r="B370" s="20"/>
      <c r="C370" s="144" t="s">
        <v>453</v>
      </c>
      <c r="D370" s="26">
        <f>SUM(D371:D376)</f>
        <v>81500</v>
      </c>
      <c r="E370" s="126">
        <v>81500</v>
      </c>
      <c r="F370" s="26">
        <v>90000</v>
      </c>
      <c r="G370" s="155"/>
      <c r="H370" s="26"/>
    </row>
    <row r="371" spans="1:8" ht="12.75">
      <c r="A371" s="142"/>
      <c r="B371" s="20"/>
      <c r="C371" s="144" t="s">
        <v>480</v>
      </c>
      <c r="D371" s="26">
        <v>13200</v>
      </c>
      <c r="E371" s="126"/>
      <c r="F371" s="26"/>
      <c r="G371" s="155"/>
      <c r="H371" s="26"/>
    </row>
    <row r="372" spans="1:8" ht="12.75">
      <c r="A372" s="142"/>
      <c r="B372" s="20"/>
      <c r="C372" s="144" t="s">
        <v>481</v>
      </c>
      <c r="D372" s="26">
        <v>17800</v>
      </c>
      <c r="E372" s="126"/>
      <c r="F372" s="26"/>
      <c r="G372" s="155"/>
      <c r="H372" s="26"/>
    </row>
    <row r="373" spans="1:8" ht="12.75">
      <c r="A373" s="142"/>
      <c r="B373" s="20"/>
      <c r="C373" s="144" t="s">
        <v>483</v>
      </c>
      <c r="D373" s="26">
        <v>8800</v>
      </c>
      <c r="E373" s="126"/>
      <c r="F373" s="26"/>
      <c r="G373" s="155"/>
      <c r="H373" s="26"/>
    </row>
    <row r="374" spans="1:8" ht="12.75">
      <c r="A374" s="142"/>
      <c r="B374" s="20"/>
      <c r="C374" s="144" t="s">
        <v>482</v>
      </c>
      <c r="D374" s="26">
        <v>17300</v>
      </c>
      <c r="E374" s="126"/>
      <c r="F374" s="26"/>
      <c r="G374" s="155"/>
      <c r="H374" s="26"/>
    </row>
    <row r="375" spans="1:8" ht="12.75">
      <c r="A375" s="142"/>
      <c r="B375" s="20"/>
      <c r="C375" s="144" t="s">
        <v>484</v>
      </c>
      <c r="D375" s="26">
        <v>17300</v>
      </c>
      <c r="E375" s="126"/>
      <c r="F375" s="26"/>
      <c r="G375" s="155"/>
      <c r="H375" s="26"/>
    </row>
    <row r="376" spans="1:8" ht="12.75">
      <c r="A376" s="142"/>
      <c r="B376" s="20"/>
      <c r="C376" s="144" t="s">
        <v>485</v>
      </c>
      <c r="D376" s="26">
        <v>7100</v>
      </c>
      <c r="E376" s="126"/>
      <c r="F376" s="26"/>
      <c r="G376" s="155"/>
      <c r="H376" s="26"/>
    </row>
    <row r="377" spans="1:8" ht="12.75">
      <c r="A377" s="142"/>
      <c r="B377" s="20"/>
      <c r="C377" s="144"/>
      <c r="D377" s="26"/>
      <c r="E377" s="126"/>
      <c r="F377" s="26"/>
      <c r="G377" s="155"/>
      <c r="H377" s="26"/>
    </row>
    <row r="378" spans="1:8" ht="12.75">
      <c r="A378" s="142"/>
      <c r="B378" s="20"/>
      <c r="C378" s="144" t="s">
        <v>479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55"/>
      <c r="H378" s="26"/>
    </row>
    <row r="379" spans="1:8" ht="13.5" customHeight="1">
      <c r="A379" s="142"/>
      <c r="B379" s="20"/>
      <c r="C379" s="144" t="s">
        <v>551</v>
      </c>
      <c r="D379" s="26">
        <v>1000</v>
      </c>
      <c r="E379" s="126">
        <v>800</v>
      </c>
      <c r="F379" s="26">
        <v>1000</v>
      </c>
      <c r="G379" s="155"/>
      <c r="H379" s="26"/>
    </row>
    <row r="380" spans="1:8" ht="12.75" customHeight="1">
      <c r="A380" s="142"/>
      <c r="B380" s="20"/>
      <c r="C380" s="144" t="s">
        <v>511</v>
      </c>
      <c r="D380" s="26">
        <v>1600</v>
      </c>
      <c r="E380" s="126">
        <v>595</v>
      </c>
      <c r="F380" s="26">
        <v>1500</v>
      </c>
      <c r="G380" s="155"/>
      <c r="H380" s="26"/>
    </row>
    <row r="381" spans="1:8" ht="12.75">
      <c r="A381" s="142"/>
      <c r="B381" s="20"/>
      <c r="C381" s="144" t="s">
        <v>32</v>
      </c>
      <c r="D381" s="26"/>
      <c r="E381" s="126"/>
      <c r="F381" s="26"/>
      <c r="G381" s="155"/>
      <c r="H381" s="26"/>
    </row>
    <row r="382" spans="1:8" ht="12.75">
      <c r="A382" s="142"/>
      <c r="B382" s="20"/>
      <c r="C382" s="144" t="s">
        <v>525</v>
      </c>
      <c r="D382" s="26"/>
      <c r="E382" s="126"/>
      <c r="F382" s="26"/>
      <c r="G382" s="155"/>
      <c r="H382" s="26"/>
    </row>
    <row r="383" spans="1:8" ht="12.75" customHeight="1">
      <c r="A383" s="142"/>
      <c r="B383" s="20"/>
      <c r="C383" s="144" t="s">
        <v>526</v>
      </c>
      <c r="D383" s="26"/>
      <c r="E383" s="126"/>
      <c r="F383" s="26"/>
      <c r="G383" s="155"/>
      <c r="H383" s="26"/>
    </row>
    <row r="384" spans="1:8" ht="12.75">
      <c r="A384" s="142"/>
      <c r="B384" s="20"/>
      <c r="C384" s="144" t="s">
        <v>527</v>
      </c>
      <c r="D384" s="26"/>
      <c r="E384" s="126"/>
      <c r="F384" s="26"/>
      <c r="G384" s="155"/>
      <c r="H384" s="26"/>
    </row>
    <row r="385" spans="1:8" ht="12.75" customHeight="1">
      <c r="A385" s="142"/>
      <c r="B385" s="20"/>
      <c r="C385" s="144" t="s">
        <v>486</v>
      </c>
      <c r="D385" s="26">
        <v>600</v>
      </c>
      <c r="E385" s="126">
        <v>600</v>
      </c>
      <c r="F385" s="26">
        <v>600</v>
      </c>
      <c r="G385" s="155"/>
      <c r="H385" s="26"/>
    </row>
    <row r="386" spans="1:8" ht="12.75" customHeight="1">
      <c r="A386" s="142"/>
      <c r="B386" s="20"/>
      <c r="C386" s="144" t="s">
        <v>487</v>
      </c>
      <c r="D386" s="26">
        <v>15000</v>
      </c>
      <c r="E386" s="126">
        <v>15000</v>
      </c>
      <c r="F386" s="26">
        <v>15000</v>
      </c>
      <c r="G386" s="155"/>
      <c r="H386" s="26"/>
    </row>
    <row r="387" spans="1:8" ht="12.75">
      <c r="A387" s="142"/>
      <c r="B387" s="20"/>
      <c r="C387" s="144" t="s">
        <v>488</v>
      </c>
      <c r="D387" s="26">
        <v>500</v>
      </c>
      <c r="E387" s="126"/>
      <c r="F387" s="26">
        <v>500</v>
      </c>
      <c r="G387" s="155"/>
      <c r="H387" s="26"/>
    </row>
    <row r="388" spans="1:8" ht="12.75" customHeight="1">
      <c r="A388" s="142"/>
      <c r="B388" s="20"/>
      <c r="C388" s="144" t="s">
        <v>528</v>
      </c>
      <c r="D388" s="26"/>
      <c r="E388" s="126"/>
      <c r="F388" s="26">
        <v>1000</v>
      </c>
      <c r="G388" s="155"/>
      <c r="H388" s="26"/>
    </row>
    <row r="389" spans="1:8" ht="12.75">
      <c r="A389" s="142"/>
      <c r="B389" s="20"/>
      <c r="C389" s="144" t="s">
        <v>489</v>
      </c>
      <c r="D389" s="26"/>
      <c r="E389" s="126"/>
      <c r="F389" s="26">
        <v>2000</v>
      </c>
      <c r="G389" s="155"/>
      <c r="H389" s="26"/>
    </row>
    <row r="390" spans="1:8" ht="12.75">
      <c r="A390" s="142"/>
      <c r="B390" s="20"/>
      <c r="C390" s="144" t="s">
        <v>490</v>
      </c>
      <c r="D390" s="26">
        <v>100</v>
      </c>
      <c r="E390" s="126"/>
      <c r="F390" s="26">
        <v>0</v>
      </c>
      <c r="G390" s="155"/>
      <c r="H390" s="26"/>
    </row>
    <row r="391" spans="1:8" ht="12.75">
      <c r="A391" s="142"/>
      <c r="B391" s="20"/>
      <c r="C391" s="144" t="s">
        <v>491</v>
      </c>
      <c r="D391" s="26">
        <v>1000</v>
      </c>
      <c r="E391" s="126"/>
      <c r="F391" s="26">
        <v>1000</v>
      </c>
      <c r="G391" s="155"/>
      <c r="H391" s="26"/>
    </row>
    <row r="392" spans="1:8" ht="13.5" thickBot="1">
      <c r="A392" s="142"/>
      <c r="B392" s="20"/>
      <c r="C392" s="145"/>
      <c r="D392" s="29"/>
      <c r="E392" s="125"/>
      <c r="F392" s="29"/>
      <c r="G392" s="156"/>
      <c r="H392" s="29"/>
    </row>
    <row r="393" spans="1:8" ht="25.5" customHeight="1" thickBot="1">
      <c r="A393" s="489" t="s">
        <v>200</v>
      </c>
      <c r="B393" s="490"/>
      <c r="C393" s="490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53" t="e">
        <f>F393/E393*100</f>
        <v>#REF!</v>
      </c>
      <c r="H393" s="24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77" t="s">
        <v>676</v>
      </c>
      <c r="B2" s="477"/>
      <c r="C2" s="477"/>
      <c r="D2" s="477"/>
    </row>
    <row r="3" ht="13.5" thickBot="1"/>
    <row r="4" spans="1:4" ht="45" customHeight="1" thickBot="1">
      <c r="A4" s="150" t="s">
        <v>27</v>
      </c>
      <c r="B4" s="149" t="s">
        <v>233</v>
      </c>
      <c r="C4" s="17" t="s">
        <v>79</v>
      </c>
      <c r="D4" s="114" t="s">
        <v>11</v>
      </c>
    </row>
    <row r="5" spans="1:4" ht="12.75" customHeight="1" thickBot="1">
      <c r="A5" s="15" t="s">
        <v>509</v>
      </c>
      <c r="B5" s="16" t="s">
        <v>510</v>
      </c>
      <c r="C5" s="17">
        <v>3</v>
      </c>
      <c r="D5" s="134">
        <v>6</v>
      </c>
    </row>
    <row r="6" spans="1:4" ht="18" customHeight="1" thickBot="1">
      <c r="A6" s="18" t="s">
        <v>30</v>
      </c>
      <c r="B6" s="19"/>
      <c r="C6" s="12" t="s">
        <v>31</v>
      </c>
      <c r="D6" s="24">
        <f>D7+D25+D33+D15</f>
        <v>0</v>
      </c>
    </row>
    <row r="7" spans="1:4" ht="12.75" customHeight="1">
      <c r="A7" s="20"/>
      <c r="B7" s="21" t="s">
        <v>80</v>
      </c>
      <c r="C7" s="9" t="s">
        <v>81</v>
      </c>
      <c r="D7" s="25">
        <f>D9</f>
        <v>0</v>
      </c>
    </row>
    <row r="8" spans="1:4" ht="12.75" customHeight="1">
      <c r="A8" s="20"/>
      <c r="B8" s="22"/>
      <c r="C8" s="10" t="s">
        <v>82</v>
      </c>
      <c r="D8" s="26"/>
    </row>
    <row r="9" spans="1:4" ht="12.75" customHeight="1">
      <c r="A9" s="20"/>
      <c r="B9" s="22"/>
      <c r="C9" s="11" t="s">
        <v>83</v>
      </c>
      <c r="D9" s="26"/>
    </row>
    <row r="10" spans="1:4" ht="12.75" customHeight="1">
      <c r="A10" s="20"/>
      <c r="B10" s="22"/>
      <c r="C10" s="11" t="s">
        <v>59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41"/>
      <c r="C14" s="11"/>
      <c r="D14" s="26"/>
    </row>
    <row r="15" spans="1:4" ht="12.75" customHeight="1">
      <c r="A15" s="20"/>
      <c r="B15" s="141" t="s">
        <v>592</v>
      </c>
      <c r="C15" s="11" t="s">
        <v>593</v>
      </c>
      <c r="D15" s="27">
        <f>D16+D19</f>
        <v>0</v>
      </c>
    </row>
    <row r="16" spans="1:4" ht="12.75" customHeight="1">
      <c r="A16" s="20"/>
      <c r="B16" s="22"/>
      <c r="C16" s="11" t="s">
        <v>116</v>
      </c>
      <c r="D16" s="27"/>
    </row>
    <row r="17" spans="1:4" ht="12.75" customHeight="1">
      <c r="A17" s="20"/>
      <c r="B17" s="22"/>
      <c r="C17" s="11" t="s">
        <v>595</v>
      </c>
      <c r="D17" s="26"/>
    </row>
    <row r="18" spans="1:4" ht="12.75" customHeight="1">
      <c r="A18" s="20"/>
      <c r="B18" s="22"/>
      <c r="C18" s="11" t="s">
        <v>683</v>
      </c>
      <c r="D18" s="26"/>
    </row>
    <row r="19" spans="1:4" ht="12.75" customHeight="1">
      <c r="A19" s="20"/>
      <c r="B19" s="22"/>
      <c r="C19" s="11" t="s">
        <v>109</v>
      </c>
      <c r="D19" s="26">
        <f>D20</f>
        <v>0</v>
      </c>
    </row>
    <row r="20" spans="1:4" ht="12.75" customHeight="1">
      <c r="A20" s="20"/>
      <c r="B20" s="22"/>
      <c r="C20" s="11" t="s">
        <v>475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41"/>
      <c r="C24" s="11"/>
      <c r="D24" s="26"/>
    </row>
    <row r="25" spans="1:4" ht="12.75" customHeight="1">
      <c r="A25" s="20"/>
      <c r="B25" s="23" t="s">
        <v>84</v>
      </c>
      <c r="C25" s="10" t="s">
        <v>101</v>
      </c>
      <c r="D25" s="26">
        <f>D27</f>
        <v>0</v>
      </c>
    </row>
    <row r="26" spans="1:4" ht="12.75" customHeight="1">
      <c r="A26" s="20"/>
      <c r="B26" s="22"/>
      <c r="C26" s="10" t="s">
        <v>82</v>
      </c>
      <c r="D26" s="26"/>
    </row>
    <row r="27" spans="1:4" ht="12.75" customHeight="1">
      <c r="A27" s="20"/>
      <c r="B27" s="22"/>
      <c r="C27" s="11" t="s">
        <v>104</v>
      </c>
      <c r="D27" s="26"/>
    </row>
    <row r="28" spans="1:4" ht="12.75" customHeight="1">
      <c r="A28" s="20"/>
      <c r="B28" s="22"/>
      <c r="C28" s="11" t="s">
        <v>494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102</v>
      </c>
      <c r="C33" s="10" t="s">
        <v>103</v>
      </c>
      <c r="D33" s="26">
        <f>D35</f>
        <v>0</v>
      </c>
    </row>
    <row r="34" spans="1:4" ht="12.75" customHeight="1">
      <c r="A34" s="20"/>
      <c r="B34" s="22"/>
      <c r="C34" s="10" t="s">
        <v>82</v>
      </c>
      <c r="D34" s="26"/>
    </row>
    <row r="35" spans="1:4" ht="12.75" customHeight="1">
      <c r="A35" s="20"/>
      <c r="B35" s="22"/>
      <c r="C35" s="10" t="s">
        <v>104</v>
      </c>
      <c r="D35" s="26">
        <f>SUM(D36:D37)</f>
        <v>0</v>
      </c>
    </row>
    <row r="36" spans="1:4" ht="25.5" customHeight="1">
      <c r="A36" s="20"/>
      <c r="B36" s="22"/>
      <c r="C36" s="11" t="s">
        <v>496</v>
      </c>
      <c r="D36" s="26"/>
    </row>
    <row r="37" spans="1:4" ht="12.75" customHeight="1">
      <c r="A37" s="20"/>
      <c r="B37" s="22"/>
      <c r="C37" s="11" t="s">
        <v>596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33</v>
      </c>
      <c r="B42" s="19"/>
      <c r="C42" s="12" t="s">
        <v>34</v>
      </c>
      <c r="D42" s="24">
        <f>D43+D55</f>
        <v>0</v>
      </c>
    </row>
    <row r="43" spans="1:4" ht="12.75" customHeight="1">
      <c r="A43" s="20"/>
      <c r="B43" s="21" t="s">
        <v>105</v>
      </c>
      <c r="C43" s="9" t="s">
        <v>323</v>
      </c>
      <c r="D43" s="25">
        <f>+D44+D48</f>
        <v>0</v>
      </c>
    </row>
    <row r="44" spans="1:4" ht="12.75" customHeight="1">
      <c r="A44" s="20"/>
      <c r="B44" s="22"/>
      <c r="C44" s="10" t="s">
        <v>406</v>
      </c>
      <c r="D44" s="26"/>
    </row>
    <row r="45" spans="1:4" ht="12.75" customHeight="1">
      <c r="A45" s="20"/>
      <c r="B45" s="22"/>
      <c r="C45" s="10" t="s">
        <v>82</v>
      </c>
      <c r="D45" s="26"/>
    </row>
    <row r="46" spans="1:4" ht="12.75" customHeight="1">
      <c r="A46" s="20"/>
      <c r="B46" s="22"/>
      <c r="C46" s="10" t="s">
        <v>116</v>
      </c>
      <c r="D46" s="26"/>
    </row>
    <row r="47" spans="1:4" ht="25.5" customHeight="1">
      <c r="A47" s="20"/>
      <c r="B47" s="22"/>
      <c r="C47" s="10" t="s">
        <v>6</v>
      </c>
      <c r="D47" s="26"/>
    </row>
    <row r="48" spans="1:4" ht="12.75" customHeight="1">
      <c r="A48" s="20"/>
      <c r="B48" s="22"/>
      <c r="C48" s="10" t="s">
        <v>60</v>
      </c>
      <c r="D48" s="26">
        <f>D50</f>
        <v>0</v>
      </c>
    </row>
    <row r="49" spans="1:4" ht="12.75" customHeight="1">
      <c r="A49" s="20"/>
      <c r="B49" s="22"/>
      <c r="C49" s="10" t="s">
        <v>82</v>
      </c>
      <c r="D49" s="26"/>
    </row>
    <row r="50" spans="1:4" ht="12.75" customHeight="1">
      <c r="A50" s="20"/>
      <c r="B50" s="22"/>
      <c r="C50" s="10" t="s">
        <v>109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106</v>
      </c>
      <c r="C55" s="10" t="s">
        <v>107</v>
      </c>
      <c r="D55" s="26">
        <f>D57+D63</f>
        <v>0</v>
      </c>
    </row>
    <row r="56" spans="1:4" ht="12.75" customHeight="1">
      <c r="A56" s="20"/>
      <c r="B56" s="22"/>
      <c r="C56" s="10" t="s">
        <v>82</v>
      </c>
      <c r="D56" s="26"/>
    </row>
    <row r="57" spans="1:4" ht="12.75" customHeight="1">
      <c r="A57" s="20"/>
      <c r="B57" s="22"/>
      <c r="C57" s="10" t="s">
        <v>108</v>
      </c>
      <c r="D57" s="26">
        <f>SUM(D58:D58)</f>
        <v>0</v>
      </c>
    </row>
    <row r="58" spans="1:4" ht="12.75" customHeight="1">
      <c r="A58" s="20"/>
      <c r="B58" s="22"/>
      <c r="C58" s="10" t="s">
        <v>603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109</v>
      </c>
      <c r="D63" s="26">
        <f>D64+D68+D69</f>
        <v>0</v>
      </c>
    </row>
    <row r="64" spans="1:4" ht="12.75" customHeight="1">
      <c r="A64" s="20"/>
      <c r="B64" s="22"/>
      <c r="C64" s="10" t="s">
        <v>679</v>
      </c>
      <c r="D64" s="26"/>
    </row>
    <row r="65" spans="1:4" ht="12.75" customHeight="1">
      <c r="A65" s="20"/>
      <c r="B65" s="22"/>
      <c r="C65" s="10" t="s">
        <v>655</v>
      </c>
      <c r="D65" s="26"/>
    </row>
    <row r="66" spans="1:4" ht="12.75" customHeight="1">
      <c r="A66" s="20"/>
      <c r="B66" s="22"/>
      <c r="C66" s="10" t="s">
        <v>686</v>
      </c>
      <c r="D66" s="26"/>
    </row>
    <row r="67" spans="1:4" ht="12.75" customHeight="1">
      <c r="A67" s="20"/>
      <c r="B67" s="22"/>
      <c r="C67" s="10" t="s">
        <v>7</v>
      </c>
      <c r="D67" s="26"/>
    </row>
    <row r="68" spans="1:4" ht="12.75" customHeight="1">
      <c r="A68" s="20"/>
      <c r="B68" s="22"/>
      <c r="C68" s="10" t="s">
        <v>402</v>
      </c>
      <c r="D68" s="26"/>
    </row>
    <row r="69" spans="1:4" ht="12.75" customHeight="1">
      <c r="A69" s="20"/>
      <c r="B69" s="22"/>
      <c r="C69" s="10" t="s">
        <v>67</v>
      </c>
      <c r="D69" s="26"/>
    </row>
    <row r="70" spans="1:4" ht="12.75" customHeight="1">
      <c r="A70" s="20"/>
      <c r="B70" s="22"/>
      <c r="C70" s="10" t="s">
        <v>61</v>
      </c>
      <c r="D70" s="26"/>
    </row>
    <row r="71" spans="1:4" ht="12.75" customHeight="1">
      <c r="A71" s="20"/>
      <c r="B71" s="22"/>
      <c r="C71" s="10" t="s">
        <v>62</v>
      </c>
      <c r="D71" s="26"/>
    </row>
    <row r="72" spans="1:4" ht="12.75" customHeight="1">
      <c r="A72" s="20"/>
      <c r="B72" s="22"/>
      <c r="C72" s="10" t="s">
        <v>66</v>
      </c>
      <c r="D72" s="26"/>
    </row>
    <row r="73" spans="1:4" ht="12.75" customHeight="1">
      <c r="A73" s="20"/>
      <c r="B73" s="22"/>
      <c r="C73" s="10" t="s">
        <v>63</v>
      </c>
      <c r="D73" s="26"/>
    </row>
    <row r="74" spans="1:4" ht="12.75" customHeight="1">
      <c r="A74" s="20"/>
      <c r="B74" s="22"/>
      <c r="C74" s="10" t="s">
        <v>64</v>
      </c>
      <c r="D74" s="26"/>
    </row>
    <row r="75" spans="1:4" ht="12.75" customHeight="1">
      <c r="A75" s="20"/>
      <c r="B75" s="22"/>
      <c r="C75" s="10" t="s">
        <v>65</v>
      </c>
      <c r="D75" s="339"/>
    </row>
    <row r="76" spans="1:4" ht="12.75" customHeight="1">
      <c r="A76" s="20"/>
      <c r="B76" s="22"/>
      <c r="C76" s="10"/>
      <c r="D76" s="339"/>
    </row>
    <row r="77" spans="1:4" ht="12.75" customHeight="1">
      <c r="A77" s="20"/>
      <c r="B77" s="22"/>
      <c r="C77" s="10"/>
      <c r="D77" s="339"/>
    </row>
    <row r="78" spans="1:4" ht="12.75" customHeight="1">
      <c r="A78" s="20"/>
      <c r="B78" s="22"/>
      <c r="C78" s="10"/>
      <c r="D78" s="339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35</v>
      </c>
      <c r="B80" s="19"/>
      <c r="C80" s="12" t="s">
        <v>36</v>
      </c>
      <c r="D80" s="24">
        <f>D81+D89+D107</f>
        <v>0</v>
      </c>
    </row>
    <row r="81" spans="1:4" ht="12.75" customHeight="1">
      <c r="A81" s="20"/>
      <c r="B81" s="21" t="s">
        <v>110</v>
      </c>
      <c r="C81" s="119" t="s">
        <v>111</v>
      </c>
      <c r="D81" s="29">
        <f>D83</f>
        <v>0</v>
      </c>
    </row>
    <row r="82" spans="1:4" ht="12.75" customHeight="1">
      <c r="A82" s="20"/>
      <c r="B82" s="22"/>
      <c r="C82" s="10" t="s">
        <v>82</v>
      </c>
      <c r="D82" s="26"/>
    </row>
    <row r="83" spans="1:4" ht="12.75" customHeight="1">
      <c r="A83" s="20"/>
      <c r="B83" s="22"/>
      <c r="C83" s="10" t="s">
        <v>112</v>
      </c>
      <c r="D83" s="26">
        <f>D84</f>
        <v>0</v>
      </c>
    </row>
    <row r="84" spans="1:4" ht="12.75" customHeight="1">
      <c r="A84" s="20"/>
      <c r="B84" s="22"/>
      <c r="C84" s="10" t="s">
        <v>512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113</v>
      </c>
      <c r="C89" s="10" t="s">
        <v>114</v>
      </c>
      <c r="D89" s="26">
        <f>D91+D96</f>
        <v>0</v>
      </c>
    </row>
    <row r="90" spans="1:4" ht="12.75" customHeight="1">
      <c r="A90" s="20"/>
      <c r="B90" s="22"/>
      <c r="C90" s="10" t="s">
        <v>82</v>
      </c>
      <c r="D90" s="26"/>
    </row>
    <row r="91" spans="1:4" ht="12.75" customHeight="1">
      <c r="A91" s="20"/>
      <c r="B91" s="22"/>
      <c r="C91" s="10" t="s">
        <v>116</v>
      </c>
      <c r="D91" s="26"/>
    </row>
    <row r="92" spans="1:4" ht="12.75" customHeight="1">
      <c r="A92" s="20"/>
      <c r="B92" s="22"/>
      <c r="C92" s="10" t="s">
        <v>623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109</v>
      </c>
      <c r="D96" s="26">
        <f>SUM(D97:D102)</f>
        <v>0</v>
      </c>
    </row>
    <row r="97" spans="1:4" ht="37.5" customHeight="1">
      <c r="A97" s="20"/>
      <c r="B97" s="22"/>
      <c r="C97" s="10" t="s">
        <v>624</v>
      </c>
      <c r="D97" s="26"/>
    </row>
    <row r="98" spans="1:4" ht="25.5" customHeight="1">
      <c r="A98" s="20"/>
      <c r="B98" s="22"/>
      <c r="C98" s="10" t="s">
        <v>407</v>
      </c>
      <c r="D98" s="26"/>
    </row>
    <row r="99" spans="1:4" ht="12.75" customHeight="1">
      <c r="A99" s="20"/>
      <c r="B99" s="22"/>
      <c r="C99" s="10" t="s">
        <v>539</v>
      </c>
      <c r="D99" s="26"/>
    </row>
    <row r="100" spans="1:4" ht="12.75" customHeight="1">
      <c r="A100" s="20"/>
      <c r="B100" s="22"/>
      <c r="C100" s="10" t="s">
        <v>625</v>
      </c>
      <c r="D100" s="26"/>
    </row>
    <row r="101" spans="1:4" ht="25.5" customHeight="1">
      <c r="A101" s="20"/>
      <c r="B101" s="22"/>
      <c r="C101" s="10" t="s">
        <v>626</v>
      </c>
      <c r="D101" s="26"/>
    </row>
    <row r="102" spans="1:4" ht="12.75" customHeight="1">
      <c r="A102" s="20"/>
      <c r="B102" s="22"/>
      <c r="C102" s="10" t="s">
        <v>8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115</v>
      </c>
      <c r="C107" s="10" t="s">
        <v>103</v>
      </c>
      <c r="D107" s="26">
        <f>D109+D116</f>
        <v>0</v>
      </c>
    </row>
    <row r="108" spans="1:4" ht="12.75" customHeight="1">
      <c r="A108" s="20"/>
      <c r="B108" s="22"/>
      <c r="C108" s="10" t="s">
        <v>82</v>
      </c>
      <c r="D108" s="26"/>
    </row>
    <row r="109" spans="1:4" ht="12.75" customHeight="1">
      <c r="A109" s="20"/>
      <c r="B109" s="22"/>
      <c r="C109" s="10" t="s">
        <v>116</v>
      </c>
      <c r="D109" s="26">
        <f>SUM(D110:D112)</f>
        <v>0</v>
      </c>
    </row>
    <row r="110" spans="1:4" ht="12.75" customHeight="1">
      <c r="A110" s="20"/>
      <c r="B110" s="22"/>
      <c r="C110" s="10" t="s">
        <v>627</v>
      </c>
      <c r="D110" s="26"/>
    </row>
    <row r="111" spans="1:4" ht="25.5" customHeight="1">
      <c r="A111" s="20"/>
      <c r="B111" s="22"/>
      <c r="C111" s="10" t="s">
        <v>628</v>
      </c>
      <c r="D111" s="26"/>
    </row>
    <row r="112" spans="1:4" ht="12.75" customHeight="1">
      <c r="A112" s="20"/>
      <c r="B112" s="22"/>
      <c r="C112" s="10" t="s">
        <v>629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109</v>
      </c>
      <c r="D116" s="26">
        <f>SUM(D117:D118)</f>
        <v>0</v>
      </c>
    </row>
    <row r="117" spans="1:4" ht="12.75" customHeight="1">
      <c r="A117" s="20"/>
      <c r="B117" s="22"/>
      <c r="C117" s="11" t="s">
        <v>513</v>
      </c>
      <c r="D117" s="26"/>
    </row>
    <row r="118" spans="1:4" ht="25.5" customHeight="1">
      <c r="A118" s="20"/>
      <c r="B118" s="22"/>
      <c r="C118" s="11" t="s">
        <v>404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37</v>
      </c>
      <c r="B123" s="19"/>
      <c r="C123" s="12" t="s">
        <v>38</v>
      </c>
      <c r="D123" s="24">
        <f>D124+D131</f>
        <v>0</v>
      </c>
    </row>
    <row r="124" spans="1:4" ht="12.75" customHeight="1">
      <c r="A124" s="20"/>
      <c r="B124" s="21" t="s">
        <v>117</v>
      </c>
      <c r="C124" s="9" t="s">
        <v>118</v>
      </c>
      <c r="D124" s="29">
        <f>D126</f>
        <v>0</v>
      </c>
    </row>
    <row r="125" spans="1:4" ht="12.75" customHeight="1">
      <c r="A125" s="20"/>
      <c r="B125" s="22"/>
      <c r="C125" s="10" t="s">
        <v>82</v>
      </c>
      <c r="D125" s="26"/>
    </row>
    <row r="126" spans="1:4" ht="12.75" customHeight="1">
      <c r="A126" s="20"/>
      <c r="B126" s="22"/>
      <c r="C126" s="10" t="s">
        <v>112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119</v>
      </c>
      <c r="C131" s="10" t="s">
        <v>552</v>
      </c>
      <c r="D131" s="26">
        <f>D133</f>
        <v>0</v>
      </c>
    </row>
    <row r="132" spans="1:4" ht="12.75" customHeight="1">
      <c r="A132" s="20"/>
      <c r="B132" s="22"/>
      <c r="C132" s="10" t="s">
        <v>82</v>
      </c>
      <c r="D132" s="26"/>
    </row>
    <row r="133" spans="1:4" ht="12.75" customHeight="1">
      <c r="A133" s="20"/>
      <c r="B133" s="22"/>
      <c r="C133" s="10" t="s">
        <v>120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39</v>
      </c>
      <c r="B138" s="19"/>
      <c r="C138" s="12" t="s">
        <v>40</v>
      </c>
      <c r="D138" s="24">
        <f>D139+D148+D160+D196+D189</f>
        <v>0</v>
      </c>
    </row>
    <row r="139" spans="1:4" ht="12.75" customHeight="1">
      <c r="A139" s="20"/>
      <c r="B139" s="21" t="s">
        <v>121</v>
      </c>
      <c r="C139" s="9" t="s">
        <v>76</v>
      </c>
      <c r="D139" s="25">
        <f>D141</f>
        <v>0</v>
      </c>
    </row>
    <row r="140" spans="1:4" ht="12.75" customHeight="1">
      <c r="A140" s="20"/>
      <c r="B140" s="22"/>
      <c r="C140" s="10" t="s">
        <v>82</v>
      </c>
      <c r="D140" s="26"/>
    </row>
    <row r="141" spans="1:4" ht="12.75" customHeight="1">
      <c r="A141" s="20"/>
      <c r="B141" s="22"/>
      <c r="C141" s="10" t="s">
        <v>83</v>
      </c>
      <c r="D141" s="26"/>
    </row>
    <row r="142" spans="1:4" ht="12.75" customHeight="1">
      <c r="A142" s="20"/>
      <c r="B142" s="22"/>
      <c r="C142" s="10" t="s">
        <v>82</v>
      </c>
      <c r="D142" s="26"/>
    </row>
    <row r="143" spans="1:4" ht="12.75" customHeight="1">
      <c r="A143" s="20"/>
      <c r="B143" s="22"/>
      <c r="C143" s="10" t="s">
        <v>122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123</v>
      </c>
      <c r="C148" s="10" t="s">
        <v>124</v>
      </c>
      <c r="D148" s="26">
        <f>D150</f>
        <v>0</v>
      </c>
    </row>
    <row r="149" spans="1:4" ht="12.75" customHeight="1">
      <c r="A149" s="20"/>
      <c r="B149" s="22"/>
      <c r="C149" s="10" t="s">
        <v>32</v>
      </c>
      <c r="D149" s="26"/>
    </row>
    <row r="150" spans="1:4" ht="12.75" customHeight="1">
      <c r="A150" s="20"/>
      <c r="B150" s="22"/>
      <c r="C150" s="10" t="s">
        <v>83</v>
      </c>
      <c r="D150" s="26">
        <f>SUM(D151:D155)</f>
        <v>0</v>
      </c>
    </row>
    <row r="151" spans="1:4" ht="12.75" customHeight="1">
      <c r="A151" s="20"/>
      <c r="B151" s="22"/>
      <c r="C151" s="10" t="s">
        <v>414</v>
      </c>
      <c r="D151" s="26"/>
    </row>
    <row r="152" spans="1:4" ht="12.75" customHeight="1">
      <c r="A152" s="20"/>
      <c r="B152" s="22"/>
      <c r="C152" s="10" t="s">
        <v>687</v>
      </c>
      <c r="D152" s="26"/>
    </row>
    <row r="153" spans="1:4" ht="12.75" customHeight="1">
      <c r="A153" s="20"/>
      <c r="B153" s="22"/>
      <c r="C153" s="10" t="s">
        <v>688</v>
      </c>
      <c r="D153" s="26"/>
    </row>
    <row r="154" spans="1:4" ht="12.75" customHeight="1">
      <c r="A154" s="20"/>
      <c r="B154" s="22"/>
      <c r="C154" s="10" t="s">
        <v>416</v>
      </c>
      <c r="D154" s="26"/>
    </row>
    <row r="155" spans="1:4" ht="12.75" customHeight="1">
      <c r="A155" s="20"/>
      <c r="B155" s="22"/>
      <c r="C155" s="10" t="s">
        <v>689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125</v>
      </c>
      <c r="C160" s="10" t="s">
        <v>126</v>
      </c>
      <c r="D160" s="26">
        <f>D162+D168</f>
        <v>0</v>
      </c>
    </row>
    <row r="161" spans="1:4" ht="12.75" customHeight="1">
      <c r="A161" s="20"/>
      <c r="B161" s="22"/>
      <c r="C161" s="10" t="s">
        <v>32</v>
      </c>
      <c r="D161" s="26"/>
    </row>
    <row r="162" spans="1:4" ht="12.75" customHeight="1">
      <c r="A162" s="20"/>
      <c r="B162" s="22"/>
      <c r="C162" s="10" t="s">
        <v>116</v>
      </c>
      <c r="D162" s="26">
        <f>SUM(D163:D164)</f>
        <v>0</v>
      </c>
    </row>
    <row r="163" spans="1:4" ht="12.75" customHeight="1">
      <c r="A163" s="20"/>
      <c r="B163" s="22"/>
      <c r="C163" s="10" t="s">
        <v>433</v>
      </c>
      <c r="D163" s="26"/>
    </row>
    <row r="164" spans="1:4" ht="12.75" customHeight="1">
      <c r="A164" s="20"/>
      <c r="B164" s="22"/>
      <c r="C164" s="10" t="s">
        <v>597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109</v>
      </c>
      <c r="D168" s="26">
        <f>SUM(D169:D184)</f>
        <v>0</v>
      </c>
    </row>
    <row r="169" spans="1:4" ht="12.75" customHeight="1">
      <c r="A169" s="20"/>
      <c r="B169" s="22"/>
      <c r="C169" s="10" t="s">
        <v>417</v>
      </c>
      <c r="D169" s="26"/>
    </row>
    <row r="170" spans="1:4" ht="12.75" customHeight="1">
      <c r="A170" s="20"/>
      <c r="B170" s="22"/>
      <c r="C170" s="10" t="s">
        <v>418</v>
      </c>
      <c r="D170" s="26"/>
    </row>
    <row r="171" spans="1:4" ht="12.75" customHeight="1">
      <c r="A171" s="20"/>
      <c r="B171" s="22"/>
      <c r="C171" s="10" t="s">
        <v>690</v>
      </c>
      <c r="D171" s="26"/>
    </row>
    <row r="172" spans="1:4" ht="12.75" customHeight="1">
      <c r="A172" s="20"/>
      <c r="B172" s="22"/>
      <c r="C172" s="10" t="s">
        <v>419</v>
      </c>
      <c r="D172" s="26"/>
    </row>
    <row r="173" spans="1:4" ht="12.75" customHeight="1">
      <c r="A173" s="20"/>
      <c r="B173" s="22"/>
      <c r="C173" s="10" t="s">
        <v>529</v>
      </c>
      <c r="D173" s="26"/>
    </row>
    <row r="174" spans="1:4" ht="12.75" customHeight="1">
      <c r="A174" s="20"/>
      <c r="B174" s="22"/>
      <c r="C174" s="10" t="s">
        <v>420</v>
      </c>
      <c r="D174" s="26"/>
    </row>
    <row r="175" spans="1:4" ht="12.75" customHeight="1">
      <c r="A175" s="20"/>
      <c r="B175" s="22"/>
      <c r="C175" s="10" t="s">
        <v>421</v>
      </c>
      <c r="D175" s="26"/>
    </row>
    <row r="176" spans="1:4" ht="12.75" customHeight="1">
      <c r="A176" s="20"/>
      <c r="B176" s="22"/>
      <c r="C176" s="10" t="s">
        <v>422</v>
      </c>
      <c r="D176" s="26"/>
    </row>
    <row r="177" spans="1:4" ht="12.75" customHeight="1">
      <c r="A177" s="20"/>
      <c r="B177" s="22"/>
      <c r="C177" s="10" t="s">
        <v>632</v>
      </c>
      <c r="D177" s="26"/>
    </row>
    <row r="178" spans="1:4" ht="12.75" customHeight="1">
      <c r="A178" s="20"/>
      <c r="B178" s="22"/>
      <c r="C178" s="10" t="s">
        <v>424</v>
      </c>
      <c r="D178" s="26"/>
    </row>
    <row r="179" spans="1:4" ht="12.75" customHeight="1">
      <c r="A179" s="20"/>
      <c r="B179" s="22"/>
      <c r="C179" s="10" t="s">
        <v>425</v>
      </c>
      <c r="D179" s="26"/>
    </row>
    <row r="180" spans="1:4" ht="12.75" customHeight="1">
      <c r="A180" s="20"/>
      <c r="B180" s="22"/>
      <c r="C180" s="10" t="s">
        <v>691</v>
      </c>
      <c r="D180" s="26"/>
    </row>
    <row r="181" spans="1:4" ht="12.75" customHeight="1">
      <c r="A181" s="20"/>
      <c r="B181" s="22"/>
      <c r="C181" s="10" t="s">
        <v>426</v>
      </c>
      <c r="D181" s="26"/>
    </row>
    <row r="182" spans="1:4" ht="12.75" customHeight="1">
      <c r="A182" s="20"/>
      <c r="B182" s="22"/>
      <c r="C182" s="10" t="s">
        <v>692</v>
      </c>
      <c r="D182" s="26"/>
    </row>
    <row r="183" spans="1:4" ht="12.75" customHeight="1">
      <c r="A183" s="20"/>
      <c r="B183" s="22"/>
      <c r="C183" s="10" t="s">
        <v>427</v>
      </c>
      <c r="D183" s="26"/>
    </row>
    <row r="184" spans="1:4" ht="12.75" customHeight="1">
      <c r="A184" s="20"/>
      <c r="B184" s="22"/>
      <c r="C184" s="10" t="s">
        <v>693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36" t="s">
        <v>694</v>
      </c>
      <c r="C189" s="10" t="s">
        <v>695</v>
      </c>
      <c r="D189" s="26">
        <f>D191</f>
        <v>0</v>
      </c>
    </row>
    <row r="190" spans="1:4" ht="12.75" customHeight="1">
      <c r="A190" s="20"/>
      <c r="B190" s="22"/>
      <c r="C190" s="10" t="s">
        <v>32</v>
      </c>
      <c r="D190" s="26"/>
    </row>
    <row r="191" spans="1:4" ht="12.75" customHeight="1">
      <c r="A191" s="20"/>
      <c r="B191" s="22"/>
      <c r="C191" s="10" t="s">
        <v>83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127</v>
      </c>
      <c r="C196" s="10" t="s">
        <v>103</v>
      </c>
      <c r="D196" s="26">
        <f>D198</f>
        <v>0</v>
      </c>
    </row>
    <row r="197" spans="1:4" ht="12.75" customHeight="1">
      <c r="A197" s="20"/>
      <c r="B197" s="22"/>
      <c r="C197" s="10" t="s">
        <v>32</v>
      </c>
      <c r="D197" s="26"/>
    </row>
    <row r="198" spans="1:4" ht="12.75" customHeight="1">
      <c r="A198" s="20"/>
      <c r="B198" s="22"/>
      <c r="C198" s="10" t="s">
        <v>83</v>
      </c>
      <c r="D198" s="26">
        <f>D199</f>
        <v>0</v>
      </c>
    </row>
    <row r="199" spans="1:4" ht="12.75" customHeight="1">
      <c r="A199" s="20"/>
      <c r="B199" s="22"/>
      <c r="C199" s="10" t="s">
        <v>431</v>
      </c>
      <c r="D199" s="26"/>
    </row>
    <row r="200" spans="1:4" ht="12.75" customHeight="1">
      <c r="A200" s="20"/>
      <c r="B200" s="22"/>
      <c r="C200" s="10" t="s">
        <v>696</v>
      </c>
      <c r="D200" s="26"/>
    </row>
    <row r="201" spans="1:4" ht="12.75" customHeight="1">
      <c r="A201" s="20"/>
      <c r="B201" s="22"/>
      <c r="C201" s="10" t="s">
        <v>503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41</v>
      </c>
      <c r="B206" s="19"/>
      <c r="C206" s="12" t="s">
        <v>42</v>
      </c>
      <c r="D206" s="24">
        <f>D207</f>
        <v>0</v>
      </c>
    </row>
    <row r="207" spans="1:4" ht="12" customHeight="1">
      <c r="A207" s="20"/>
      <c r="B207" s="21" t="s">
        <v>128</v>
      </c>
      <c r="C207" s="9" t="s">
        <v>129</v>
      </c>
      <c r="D207" s="29">
        <f>D209</f>
        <v>0</v>
      </c>
    </row>
    <row r="208" spans="1:4" ht="12.75" customHeight="1">
      <c r="A208" s="20"/>
      <c r="B208" s="22"/>
      <c r="C208" s="9" t="s">
        <v>32</v>
      </c>
      <c r="D208" s="29"/>
    </row>
    <row r="209" spans="1:4" ht="12.75" customHeight="1">
      <c r="A209" s="20"/>
      <c r="B209" s="22"/>
      <c r="C209" s="10" t="s">
        <v>104</v>
      </c>
      <c r="D209" s="26"/>
    </row>
    <row r="210" spans="1:4" ht="12.75" customHeight="1">
      <c r="A210" s="20"/>
      <c r="B210" s="22"/>
      <c r="C210" s="10" t="s">
        <v>633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43</v>
      </c>
      <c r="B215" s="19"/>
      <c r="C215" s="12" t="s">
        <v>44</v>
      </c>
      <c r="D215" s="24">
        <f>D216+D223+D232</f>
        <v>0</v>
      </c>
    </row>
    <row r="216" spans="1:4" ht="12.75" customHeight="1">
      <c r="A216" s="146"/>
      <c r="B216" s="137" t="s">
        <v>581</v>
      </c>
      <c r="C216" s="80" t="s">
        <v>582</v>
      </c>
      <c r="D216" s="25">
        <f>+D218</f>
        <v>0</v>
      </c>
    </row>
    <row r="217" spans="1:4" ht="12.75" customHeight="1">
      <c r="A217" s="142"/>
      <c r="B217" s="20"/>
      <c r="C217" s="81" t="s">
        <v>82</v>
      </c>
      <c r="D217" s="26"/>
    </row>
    <row r="218" spans="1:4" ht="12.75" customHeight="1">
      <c r="A218" s="142"/>
      <c r="B218" s="20"/>
      <c r="C218" s="81" t="s">
        <v>83</v>
      </c>
      <c r="D218" s="26"/>
    </row>
    <row r="219" spans="1:4" ht="12.75" customHeight="1">
      <c r="A219" s="142"/>
      <c r="B219" s="20"/>
      <c r="C219" s="81"/>
      <c r="D219" s="26"/>
    </row>
    <row r="220" spans="1:4" ht="12.75" customHeight="1">
      <c r="A220" s="142"/>
      <c r="B220" s="20"/>
      <c r="C220" s="81"/>
      <c r="D220" s="26"/>
    </row>
    <row r="221" spans="1:4" ht="12.75" customHeight="1">
      <c r="A221" s="142"/>
      <c r="B221" s="20"/>
      <c r="C221" s="81"/>
      <c r="D221" s="26"/>
    </row>
    <row r="222" spans="1:4" ht="12.75" customHeight="1">
      <c r="A222" s="142"/>
      <c r="B222" s="20"/>
      <c r="C222" s="81"/>
      <c r="D222" s="26"/>
    </row>
    <row r="223" spans="1:4" ht="12.75" customHeight="1">
      <c r="A223" s="142"/>
      <c r="B223" s="136" t="s">
        <v>132</v>
      </c>
      <c r="C223" s="81" t="s">
        <v>133</v>
      </c>
      <c r="D223" s="26">
        <f>+D225</f>
        <v>0</v>
      </c>
    </row>
    <row r="224" spans="1:4" ht="12.75" customHeight="1">
      <c r="A224" s="142"/>
      <c r="B224" s="20"/>
      <c r="C224" s="81" t="s">
        <v>82</v>
      </c>
      <c r="D224" s="26"/>
    </row>
    <row r="225" spans="1:4" ht="12.75" customHeight="1">
      <c r="A225" s="142"/>
      <c r="B225" s="20"/>
      <c r="C225" s="81" t="s">
        <v>83</v>
      </c>
      <c r="D225" s="26"/>
    </row>
    <row r="226" spans="1:4" ht="27" customHeight="1">
      <c r="A226" s="142"/>
      <c r="B226" s="20"/>
      <c r="C226" s="80" t="s">
        <v>435</v>
      </c>
      <c r="D226" s="26"/>
    </row>
    <row r="227" spans="1:4" ht="12.75" customHeight="1">
      <c r="A227" s="142"/>
      <c r="B227" s="20"/>
      <c r="C227" s="80" t="s">
        <v>634</v>
      </c>
      <c r="D227" s="26"/>
    </row>
    <row r="228" spans="1:4" ht="12.75" customHeight="1">
      <c r="A228" s="142"/>
      <c r="B228" s="20"/>
      <c r="C228" s="80"/>
      <c r="D228" s="26"/>
    </row>
    <row r="229" spans="1:4" ht="12.75" customHeight="1">
      <c r="A229" s="142"/>
      <c r="B229" s="20"/>
      <c r="C229" s="80"/>
      <c r="D229" s="26"/>
    </row>
    <row r="230" spans="1:4" ht="12.75" customHeight="1">
      <c r="A230" s="142"/>
      <c r="B230" s="20"/>
      <c r="C230" s="80"/>
      <c r="D230" s="26"/>
    </row>
    <row r="231" spans="1:4" ht="12.75" customHeight="1">
      <c r="A231" s="142"/>
      <c r="B231" s="141"/>
      <c r="C231" s="80"/>
      <c r="D231" s="26"/>
    </row>
    <row r="232" spans="1:4" ht="12.75" customHeight="1">
      <c r="A232" s="142"/>
      <c r="B232" s="141" t="s">
        <v>134</v>
      </c>
      <c r="C232" s="143" t="s">
        <v>135</v>
      </c>
      <c r="D232" s="29">
        <f>D233</f>
        <v>0</v>
      </c>
    </row>
    <row r="233" spans="1:4" ht="12.75" customHeight="1">
      <c r="A233" s="142"/>
      <c r="B233" s="20"/>
      <c r="C233" s="144" t="s">
        <v>104</v>
      </c>
      <c r="D233" s="26">
        <f>D234+D235</f>
        <v>0</v>
      </c>
    </row>
    <row r="234" spans="1:4" ht="12.75" customHeight="1">
      <c r="A234" s="142"/>
      <c r="B234" s="20"/>
      <c r="C234" s="144" t="s">
        <v>516</v>
      </c>
      <c r="D234" s="26"/>
    </row>
    <row r="235" spans="1:4" ht="12.75" customHeight="1">
      <c r="A235" s="142"/>
      <c r="B235" s="20"/>
      <c r="C235" s="147" t="s">
        <v>68</v>
      </c>
      <c r="D235" s="27"/>
    </row>
    <row r="236" spans="1:4" ht="12.75" customHeight="1">
      <c r="A236" s="142"/>
      <c r="B236" s="20"/>
      <c r="C236" s="147" t="s">
        <v>32</v>
      </c>
      <c r="D236" s="27"/>
    </row>
    <row r="237" spans="1:4" ht="12.75" customHeight="1">
      <c r="A237" s="142"/>
      <c r="B237" s="20"/>
      <c r="C237" s="147" t="s">
        <v>122</v>
      </c>
      <c r="D237" s="27"/>
    </row>
    <row r="238" spans="1:4" ht="12.75" customHeight="1">
      <c r="A238" s="142"/>
      <c r="B238" s="20"/>
      <c r="C238" s="147"/>
      <c r="D238" s="27"/>
    </row>
    <row r="239" spans="1:4" ht="12.75" customHeight="1">
      <c r="A239" s="142"/>
      <c r="B239" s="20"/>
      <c r="C239" s="147"/>
      <c r="D239" s="27"/>
    </row>
    <row r="240" spans="1:4" ht="12.75" customHeight="1">
      <c r="A240" s="142"/>
      <c r="B240" s="20"/>
      <c r="C240" s="147"/>
      <c r="D240" s="27"/>
    </row>
    <row r="241" spans="1:4" ht="12.75" customHeight="1" thickBot="1">
      <c r="A241" s="142"/>
      <c r="B241" s="20"/>
      <c r="C241" s="147"/>
      <c r="D241" s="28"/>
    </row>
    <row r="242" spans="1:4" ht="45.75" customHeight="1" thickBot="1">
      <c r="A242" s="18" t="s">
        <v>45</v>
      </c>
      <c r="B242" s="19"/>
      <c r="C242" s="34" t="s">
        <v>492</v>
      </c>
      <c r="D242" s="24">
        <f>D243</f>
        <v>0</v>
      </c>
    </row>
    <row r="243" spans="1:4" ht="12.75" customHeight="1">
      <c r="A243" s="20"/>
      <c r="B243" s="138" t="s">
        <v>462</v>
      </c>
      <c r="C243" s="139" t="s">
        <v>463</v>
      </c>
      <c r="D243" s="25">
        <f>D245</f>
        <v>0</v>
      </c>
    </row>
    <row r="244" spans="1:4" ht="12.75" customHeight="1">
      <c r="A244" s="20"/>
      <c r="B244" s="22"/>
      <c r="C244" s="10" t="s">
        <v>32</v>
      </c>
      <c r="D244" s="26"/>
    </row>
    <row r="245" spans="1:4" ht="12.75" customHeight="1">
      <c r="A245" s="20"/>
      <c r="B245" s="22"/>
      <c r="C245" s="10" t="s">
        <v>83</v>
      </c>
      <c r="D245" s="26">
        <f>SUM(D246:D248)</f>
        <v>0</v>
      </c>
    </row>
    <row r="246" spans="1:4" ht="12.75" customHeight="1">
      <c r="A246" s="20"/>
      <c r="B246" s="22"/>
      <c r="C246" s="10" t="s">
        <v>428</v>
      </c>
      <c r="D246" s="26"/>
    </row>
    <row r="247" spans="1:4" ht="12.75" customHeight="1">
      <c r="A247" s="20"/>
      <c r="B247" s="22"/>
      <c r="C247" s="10" t="s">
        <v>429</v>
      </c>
      <c r="D247" s="26"/>
    </row>
    <row r="248" spans="1:4" ht="12.75" customHeight="1">
      <c r="A248" s="20"/>
      <c r="B248" s="22"/>
      <c r="C248" s="10" t="s">
        <v>430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136</v>
      </c>
      <c r="B253" s="19"/>
      <c r="C253" s="34" t="s">
        <v>137</v>
      </c>
      <c r="D253" s="24">
        <f>D254</f>
        <v>0</v>
      </c>
    </row>
    <row r="254" spans="1:4" ht="26.25" customHeight="1">
      <c r="A254" s="20"/>
      <c r="B254" s="21" t="s">
        <v>138</v>
      </c>
      <c r="C254" s="35" t="s">
        <v>139</v>
      </c>
      <c r="D254" s="29">
        <f>D256</f>
        <v>0</v>
      </c>
    </row>
    <row r="255" spans="1:4" ht="12.75" customHeight="1">
      <c r="A255" s="20"/>
      <c r="B255" s="22"/>
      <c r="C255" s="35" t="s">
        <v>32</v>
      </c>
      <c r="D255" s="29"/>
    </row>
    <row r="256" spans="1:4" ht="12.75" customHeight="1">
      <c r="A256" s="20"/>
      <c r="B256" s="22"/>
      <c r="C256" s="32" t="s">
        <v>83</v>
      </c>
      <c r="D256" s="26">
        <f>SUM(D257:D257)</f>
        <v>0</v>
      </c>
    </row>
    <row r="257" spans="1:4" ht="12.75" customHeight="1">
      <c r="A257" s="20"/>
      <c r="B257" s="22"/>
      <c r="C257" s="33" t="s">
        <v>519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51</v>
      </c>
      <c r="B262" s="19"/>
      <c r="C262" s="34" t="s">
        <v>52</v>
      </c>
      <c r="D262" s="24">
        <f>D263</f>
        <v>0</v>
      </c>
    </row>
    <row r="263" spans="1:4" ht="12.75" customHeight="1">
      <c r="A263" s="20"/>
      <c r="B263" s="21" t="s">
        <v>140</v>
      </c>
      <c r="C263" s="35" t="s">
        <v>141</v>
      </c>
      <c r="D263" s="29">
        <f>D264</f>
        <v>0</v>
      </c>
    </row>
    <row r="264" spans="1:4" ht="12.75" customHeight="1">
      <c r="A264" s="20"/>
      <c r="B264" s="22"/>
      <c r="C264" s="32" t="s">
        <v>83</v>
      </c>
      <c r="D264" s="26"/>
    </row>
    <row r="265" spans="1:4" ht="12.75" customHeight="1">
      <c r="A265" s="20"/>
      <c r="B265" s="22"/>
      <c r="C265" s="33" t="s">
        <v>32</v>
      </c>
      <c r="D265" s="26"/>
    </row>
    <row r="266" spans="1:4" ht="12.75" customHeight="1">
      <c r="A266" s="20"/>
      <c r="B266" s="22"/>
      <c r="C266" s="33" t="s">
        <v>556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53</v>
      </c>
      <c r="B271" s="19"/>
      <c r="C271" s="34" t="s">
        <v>54</v>
      </c>
      <c r="D271" s="24">
        <f>D272+D282+D302+D312+D322+D329+D339+D346+D292</f>
        <v>0</v>
      </c>
    </row>
    <row r="272" spans="1:4" ht="12.75" customHeight="1">
      <c r="A272" s="20"/>
      <c r="B272" s="21" t="s">
        <v>142</v>
      </c>
      <c r="C272" s="35" t="s">
        <v>143</v>
      </c>
      <c r="D272" s="29">
        <f>D274</f>
        <v>0</v>
      </c>
    </row>
    <row r="273" spans="1:4" ht="12.75" customHeight="1">
      <c r="A273" s="20"/>
      <c r="B273" s="22"/>
      <c r="C273" s="32" t="s">
        <v>82</v>
      </c>
      <c r="D273" s="26"/>
    </row>
    <row r="274" spans="1:4" ht="12.75" customHeight="1">
      <c r="A274" s="20"/>
      <c r="B274" s="22"/>
      <c r="C274" s="32" t="s">
        <v>83</v>
      </c>
      <c r="D274" s="26"/>
    </row>
    <row r="275" spans="1:4" ht="12.75" customHeight="1">
      <c r="A275" s="20"/>
      <c r="B275" s="22"/>
      <c r="C275" s="32" t="s">
        <v>82</v>
      </c>
      <c r="D275" s="26"/>
    </row>
    <row r="276" spans="1:4" ht="12.75" customHeight="1">
      <c r="A276" s="20"/>
      <c r="B276" s="22"/>
      <c r="C276" s="32" t="s">
        <v>122</v>
      </c>
      <c r="D276" s="26"/>
    </row>
    <row r="277" spans="1:4" ht="12.75" customHeight="1">
      <c r="A277" s="20"/>
      <c r="B277" s="22"/>
      <c r="C277" s="32" t="s">
        <v>698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145</v>
      </c>
      <c r="C282" s="32" t="s">
        <v>146</v>
      </c>
      <c r="D282" s="26">
        <f>D284</f>
        <v>0</v>
      </c>
    </row>
    <row r="283" spans="1:4" ht="12.75" customHeight="1">
      <c r="A283" s="20"/>
      <c r="B283" s="22"/>
      <c r="C283" s="32" t="s">
        <v>82</v>
      </c>
      <c r="D283" s="26"/>
    </row>
    <row r="284" spans="1:4" ht="12.75" customHeight="1">
      <c r="A284" s="20"/>
      <c r="B284" s="22"/>
      <c r="C284" s="32" t="s">
        <v>83</v>
      </c>
      <c r="D284" s="26"/>
    </row>
    <row r="285" spans="1:4" ht="12.75" customHeight="1">
      <c r="A285" s="20"/>
      <c r="B285" s="22"/>
      <c r="C285" s="32" t="s">
        <v>82</v>
      </c>
      <c r="D285" s="26"/>
    </row>
    <row r="286" spans="1:4" ht="12.75" customHeight="1">
      <c r="A286" s="20"/>
      <c r="B286" s="22"/>
      <c r="C286" s="32" t="s">
        <v>122</v>
      </c>
      <c r="D286" s="26"/>
    </row>
    <row r="287" spans="1:4" ht="12.75" customHeight="1">
      <c r="A287" s="20"/>
      <c r="B287" s="22"/>
      <c r="C287" s="32" t="s">
        <v>698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41"/>
      <c r="C291" s="32"/>
      <c r="D291" s="26"/>
    </row>
    <row r="292" spans="1:4" ht="12.75" customHeight="1">
      <c r="A292" s="20"/>
      <c r="B292" s="141" t="s">
        <v>532</v>
      </c>
      <c r="C292" s="32" t="s">
        <v>170</v>
      </c>
      <c r="D292" s="26">
        <f>D294</f>
        <v>0</v>
      </c>
    </row>
    <row r="293" spans="1:4" ht="12.75" customHeight="1">
      <c r="A293" s="20"/>
      <c r="B293" s="22"/>
      <c r="C293" s="32" t="s">
        <v>82</v>
      </c>
      <c r="D293" s="26"/>
    </row>
    <row r="294" spans="1:4" ht="12.75" customHeight="1">
      <c r="A294" s="20"/>
      <c r="B294" s="22"/>
      <c r="C294" s="32" t="s">
        <v>83</v>
      </c>
      <c r="D294" s="26"/>
    </row>
    <row r="295" spans="1:4" ht="12.75" customHeight="1">
      <c r="A295" s="20"/>
      <c r="B295" s="22"/>
      <c r="C295" s="32" t="s">
        <v>82</v>
      </c>
      <c r="D295" s="26"/>
    </row>
    <row r="296" spans="1:4" ht="12.75" customHeight="1">
      <c r="A296" s="20"/>
      <c r="B296" s="22"/>
      <c r="C296" s="32" t="s">
        <v>122</v>
      </c>
      <c r="D296" s="26"/>
    </row>
    <row r="297" spans="1:4" ht="12.75" customHeight="1">
      <c r="A297" s="20"/>
      <c r="B297" s="22"/>
      <c r="C297" s="32" t="s">
        <v>698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147</v>
      </c>
      <c r="C302" s="32" t="s">
        <v>148</v>
      </c>
      <c r="D302" s="26">
        <f>D304</f>
        <v>0</v>
      </c>
    </row>
    <row r="303" spans="1:4" ht="12.75" customHeight="1">
      <c r="A303" s="20"/>
      <c r="B303" s="22"/>
      <c r="C303" s="32" t="s">
        <v>82</v>
      </c>
      <c r="D303" s="26"/>
    </row>
    <row r="304" spans="1:4" ht="12.75" customHeight="1">
      <c r="A304" s="20"/>
      <c r="B304" s="22"/>
      <c r="C304" s="32" t="s">
        <v>83</v>
      </c>
      <c r="D304" s="26"/>
    </row>
    <row r="305" spans="1:4" ht="12.75" customHeight="1">
      <c r="A305" s="20"/>
      <c r="B305" s="22"/>
      <c r="C305" s="32" t="s">
        <v>82</v>
      </c>
      <c r="D305" s="131"/>
    </row>
    <row r="306" spans="1:4" ht="12.75" customHeight="1">
      <c r="A306" s="20"/>
      <c r="B306" s="22"/>
      <c r="C306" s="32" t="s">
        <v>122</v>
      </c>
      <c r="D306" s="26"/>
    </row>
    <row r="307" spans="1:4" ht="12.75" customHeight="1">
      <c r="A307" s="20"/>
      <c r="B307" s="22"/>
      <c r="C307" s="32" t="s">
        <v>698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149</v>
      </c>
      <c r="C312" s="32" t="s">
        <v>150</v>
      </c>
      <c r="D312" s="26">
        <f>D314</f>
        <v>0</v>
      </c>
    </row>
    <row r="313" spans="1:4" ht="12.75" customHeight="1">
      <c r="A313" s="20"/>
      <c r="B313" s="22"/>
      <c r="C313" s="32" t="s">
        <v>82</v>
      </c>
      <c r="D313" s="26"/>
    </row>
    <row r="314" spans="1:4" ht="12.75" customHeight="1">
      <c r="A314" s="20"/>
      <c r="B314" s="22"/>
      <c r="C314" s="32" t="s">
        <v>83</v>
      </c>
      <c r="D314" s="26"/>
    </row>
    <row r="315" spans="1:4" ht="12.75" customHeight="1">
      <c r="A315" s="20"/>
      <c r="B315" s="22"/>
      <c r="C315" s="32" t="s">
        <v>82</v>
      </c>
      <c r="D315" s="26"/>
    </row>
    <row r="316" spans="1:4" ht="12.75" customHeight="1">
      <c r="A316" s="20"/>
      <c r="B316" s="22"/>
      <c r="C316" s="32" t="s">
        <v>122</v>
      </c>
      <c r="D316" s="26"/>
    </row>
    <row r="317" spans="1:4" ht="12.75" customHeight="1">
      <c r="A317" s="20"/>
      <c r="B317" s="22"/>
      <c r="C317" s="32" t="s">
        <v>698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151</v>
      </c>
      <c r="C322" s="32" t="s">
        <v>152</v>
      </c>
      <c r="D322" s="26">
        <f>D324</f>
        <v>0</v>
      </c>
    </row>
    <row r="323" spans="1:4" ht="12.75" customHeight="1">
      <c r="A323" s="20"/>
      <c r="B323" s="22"/>
      <c r="C323" s="32" t="s">
        <v>82</v>
      </c>
      <c r="D323" s="26"/>
    </row>
    <row r="324" spans="1:4" ht="12.75" customHeight="1">
      <c r="A324" s="20"/>
      <c r="B324" s="22"/>
      <c r="C324" s="32" t="s">
        <v>153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154</v>
      </c>
      <c r="C329" s="32" t="s">
        <v>155</v>
      </c>
      <c r="D329" s="26">
        <f>D331</f>
        <v>0</v>
      </c>
    </row>
    <row r="330" spans="1:4" ht="12.75" customHeight="1">
      <c r="A330" s="20"/>
      <c r="B330" s="22"/>
      <c r="C330" s="32" t="s">
        <v>82</v>
      </c>
      <c r="D330" s="26"/>
    </row>
    <row r="331" spans="1:4" ht="12.75" customHeight="1">
      <c r="A331" s="20"/>
      <c r="B331" s="22"/>
      <c r="C331" s="32" t="s">
        <v>83</v>
      </c>
      <c r="D331" s="26"/>
    </row>
    <row r="332" spans="1:4" ht="12.75" customHeight="1">
      <c r="A332" s="20"/>
      <c r="B332" s="22"/>
      <c r="C332" s="32" t="s">
        <v>82</v>
      </c>
      <c r="D332" s="26"/>
    </row>
    <row r="333" spans="1:4" ht="12.75" customHeight="1">
      <c r="A333" s="20"/>
      <c r="B333" s="22"/>
      <c r="C333" s="32" t="s">
        <v>122</v>
      </c>
      <c r="D333" s="26"/>
    </row>
    <row r="334" spans="1:4" ht="12.75" customHeight="1">
      <c r="A334" s="20"/>
      <c r="B334" s="22"/>
      <c r="C334" s="32" t="s">
        <v>698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156</v>
      </c>
      <c r="C339" s="32" t="s">
        <v>157</v>
      </c>
      <c r="D339" s="26">
        <f>D341</f>
        <v>0</v>
      </c>
    </row>
    <row r="340" spans="1:4" ht="12.75" customHeight="1">
      <c r="A340" s="20"/>
      <c r="B340" s="22"/>
      <c r="C340" s="32" t="s">
        <v>32</v>
      </c>
      <c r="D340" s="26"/>
    </row>
    <row r="341" spans="1:4" ht="12.75" customHeight="1">
      <c r="A341" s="20"/>
      <c r="B341" s="22"/>
      <c r="C341" s="32" t="s">
        <v>83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158</v>
      </c>
      <c r="C346" s="32" t="s">
        <v>103</v>
      </c>
      <c r="D346" s="26">
        <f>D348</f>
        <v>0</v>
      </c>
    </row>
    <row r="347" spans="1:4" ht="12.75" customHeight="1">
      <c r="A347" s="20"/>
      <c r="B347" s="22"/>
      <c r="C347" s="32" t="s">
        <v>82</v>
      </c>
      <c r="D347" s="26"/>
    </row>
    <row r="348" spans="1:4" ht="12.75" customHeight="1">
      <c r="A348" s="20"/>
      <c r="B348" s="22"/>
      <c r="C348" s="32" t="s">
        <v>83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159</v>
      </c>
      <c r="B353" s="19"/>
      <c r="C353" s="34" t="s">
        <v>160</v>
      </c>
      <c r="D353" s="24">
        <f>D354+D361+D370</f>
        <v>0</v>
      </c>
    </row>
    <row r="354" spans="1:4" s="269" customFormat="1" ht="12.75" customHeight="1">
      <c r="A354" s="349"/>
      <c r="B354" s="340" t="s">
        <v>699</v>
      </c>
      <c r="C354" s="363" t="s">
        <v>700</v>
      </c>
      <c r="D354" s="342">
        <f>D356</f>
        <v>0</v>
      </c>
    </row>
    <row r="355" spans="1:4" s="269" customFormat="1" ht="12.75" customHeight="1">
      <c r="A355" s="349"/>
      <c r="B355" s="276"/>
      <c r="C355" s="362" t="s">
        <v>32</v>
      </c>
      <c r="D355" s="344"/>
    </row>
    <row r="356" spans="1:4" s="269" customFormat="1" ht="12.75" customHeight="1">
      <c r="A356" s="349"/>
      <c r="B356" s="276"/>
      <c r="C356" s="362" t="s">
        <v>83</v>
      </c>
      <c r="D356" s="344"/>
    </row>
    <row r="357" spans="1:4" s="269" customFormat="1" ht="12.75" customHeight="1">
      <c r="A357" s="349"/>
      <c r="B357" s="276"/>
      <c r="C357" s="362"/>
      <c r="D357" s="344"/>
    </row>
    <row r="358" spans="1:4" s="269" customFormat="1" ht="12.75" customHeight="1">
      <c r="A358" s="349"/>
      <c r="B358" s="276"/>
      <c r="C358" s="362"/>
      <c r="D358" s="344"/>
    </row>
    <row r="359" spans="1:4" s="269" customFormat="1" ht="12.75" customHeight="1">
      <c r="A359" s="349"/>
      <c r="B359" s="276"/>
      <c r="C359" s="362"/>
      <c r="D359" s="344"/>
    </row>
    <row r="360" spans="1:4" s="269" customFormat="1" ht="12.75" customHeight="1">
      <c r="A360" s="349"/>
      <c r="B360" s="279"/>
      <c r="C360" s="362"/>
      <c r="D360" s="344"/>
    </row>
    <row r="361" spans="1:4" ht="12.75" customHeight="1">
      <c r="A361" s="142"/>
      <c r="B361" s="141" t="s">
        <v>161</v>
      </c>
      <c r="C361" s="143" t="s">
        <v>162</v>
      </c>
      <c r="D361" s="29">
        <f>D363</f>
        <v>0</v>
      </c>
    </row>
    <row r="362" spans="1:4" ht="12.75" customHeight="1">
      <c r="A362" s="142"/>
      <c r="B362" s="20"/>
      <c r="C362" s="144" t="s">
        <v>82</v>
      </c>
      <c r="D362" s="26"/>
    </row>
    <row r="363" spans="1:4" ht="12.75" customHeight="1">
      <c r="A363" s="142"/>
      <c r="B363" s="20"/>
      <c r="C363" s="144" t="s">
        <v>83</v>
      </c>
      <c r="D363" s="26"/>
    </row>
    <row r="364" spans="1:4" ht="12.75" customHeight="1">
      <c r="A364" s="142"/>
      <c r="B364" s="20"/>
      <c r="C364" s="144" t="s">
        <v>82</v>
      </c>
      <c r="D364" s="26"/>
    </row>
    <row r="365" spans="1:4" ht="12.75" customHeight="1">
      <c r="A365" s="142"/>
      <c r="B365" s="20"/>
      <c r="C365" s="144" t="s">
        <v>436</v>
      </c>
      <c r="D365" s="26"/>
    </row>
    <row r="366" spans="1:4" ht="12.75" customHeight="1">
      <c r="A366" s="142"/>
      <c r="B366" s="20"/>
      <c r="C366" s="147"/>
      <c r="D366" s="26"/>
    </row>
    <row r="367" spans="1:4" ht="12.75" customHeight="1">
      <c r="A367" s="142"/>
      <c r="B367" s="20"/>
      <c r="C367" s="147"/>
      <c r="D367" s="26"/>
    </row>
    <row r="368" spans="1:4" ht="12.75" customHeight="1">
      <c r="A368" s="142"/>
      <c r="B368" s="20"/>
      <c r="C368" s="147"/>
      <c r="D368" s="26"/>
    </row>
    <row r="369" spans="1:4" ht="12.75" customHeight="1">
      <c r="A369" s="142"/>
      <c r="B369" s="141"/>
      <c r="C369" s="147"/>
      <c r="D369" s="26"/>
    </row>
    <row r="370" spans="1:4" ht="12.75" customHeight="1">
      <c r="A370" s="142"/>
      <c r="B370" s="141" t="s">
        <v>391</v>
      </c>
      <c r="C370" s="147" t="s">
        <v>103</v>
      </c>
      <c r="D370" s="26">
        <f>D372</f>
        <v>0</v>
      </c>
    </row>
    <row r="371" spans="1:4" ht="12.75" customHeight="1">
      <c r="A371" s="142"/>
      <c r="B371" s="20"/>
      <c r="C371" s="147" t="s">
        <v>32</v>
      </c>
      <c r="D371" s="26"/>
    </row>
    <row r="372" spans="1:4" ht="12.75" customHeight="1">
      <c r="A372" s="142"/>
      <c r="B372" s="20"/>
      <c r="C372" s="147" t="s">
        <v>83</v>
      </c>
      <c r="D372" s="26"/>
    </row>
    <row r="373" spans="1:4" ht="12.75" customHeight="1">
      <c r="A373" s="142"/>
      <c r="B373" s="20"/>
      <c r="C373" s="147" t="s">
        <v>32</v>
      </c>
      <c r="D373" s="26"/>
    </row>
    <row r="374" spans="1:4" ht="12.75" customHeight="1">
      <c r="A374" s="142"/>
      <c r="B374" s="20"/>
      <c r="C374" s="147" t="s">
        <v>390</v>
      </c>
      <c r="D374" s="26"/>
    </row>
    <row r="375" spans="1:4" ht="12.75" customHeight="1">
      <c r="A375" s="142"/>
      <c r="B375" s="20"/>
      <c r="C375" s="147"/>
      <c r="D375" s="26"/>
    </row>
    <row r="376" spans="1:4" ht="12.75" customHeight="1">
      <c r="A376" s="142"/>
      <c r="B376" s="20"/>
      <c r="C376" s="147"/>
      <c r="D376" s="26"/>
    </row>
    <row r="377" spans="1:4" ht="12.75" customHeight="1">
      <c r="A377" s="142"/>
      <c r="B377" s="20"/>
      <c r="C377" s="147"/>
      <c r="D377" s="26"/>
    </row>
    <row r="378" spans="1:4" ht="13.5" thickBot="1">
      <c r="A378" s="142"/>
      <c r="B378" s="30"/>
      <c r="C378" s="147"/>
      <c r="D378" s="26"/>
    </row>
    <row r="379" spans="1:4" ht="13.5" thickBot="1">
      <c r="A379" s="121" t="s">
        <v>395</v>
      </c>
      <c r="B379" s="280"/>
      <c r="C379" s="123" t="s">
        <v>396</v>
      </c>
      <c r="D379" s="130">
        <f>D387+D396+D403+D410+D417+D426+D440+D380</f>
        <v>0</v>
      </c>
    </row>
    <row r="380" spans="1:4" s="269" customFormat="1" ht="12.75" customHeight="1">
      <c r="A380" s="268"/>
      <c r="B380" s="283" t="s">
        <v>598</v>
      </c>
      <c r="C380" s="281" t="s">
        <v>599</v>
      </c>
      <c r="D380" s="271">
        <f>D382</f>
        <v>0</v>
      </c>
    </row>
    <row r="381" spans="1:4" s="269" customFormat="1" ht="12.75" customHeight="1">
      <c r="A381" s="268"/>
      <c r="B381" s="284"/>
      <c r="C381" s="281" t="s">
        <v>32</v>
      </c>
      <c r="D381" s="272"/>
    </row>
    <row r="382" spans="1:4" s="269" customFormat="1" ht="12.75" customHeight="1">
      <c r="A382" s="268"/>
      <c r="B382" s="270"/>
      <c r="C382" s="281" t="s">
        <v>83</v>
      </c>
      <c r="D382" s="272"/>
    </row>
    <row r="383" spans="1:4" s="269" customFormat="1" ht="12.75" customHeight="1">
      <c r="A383" s="268"/>
      <c r="B383" s="270"/>
      <c r="C383" s="281"/>
      <c r="D383" s="272"/>
    </row>
    <row r="384" spans="1:4" s="269" customFormat="1" ht="12.75" customHeight="1">
      <c r="A384" s="268"/>
      <c r="B384" s="270"/>
      <c r="C384" s="281"/>
      <c r="D384" s="272"/>
    </row>
    <row r="385" spans="1:4" s="269" customFormat="1" ht="12.75" customHeight="1">
      <c r="A385" s="268"/>
      <c r="B385" s="270"/>
      <c r="C385" s="281"/>
      <c r="D385" s="272"/>
    </row>
    <row r="386" spans="1:4" s="269" customFormat="1" ht="12.75" customHeight="1">
      <c r="A386" s="268"/>
      <c r="B386" s="273"/>
      <c r="C386" s="282"/>
      <c r="D386" s="267"/>
    </row>
    <row r="387" spans="1:4" s="352" customFormat="1" ht="28.5" customHeight="1">
      <c r="A387" s="349"/>
      <c r="B387" s="279" t="s">
        <v>583</v>
      </c>
      <c r="C387" s="350" t="s">
        <v>591</v>
      </c>
      <c r="D387" s="351">
        <f>D389</f>
        <v>0</v>
      </c>
    </row>
    <row r="388" spans="1:4" s="269" customFormat="1" ht="12.75" customHeight="1">
      <c r="A388" s="268"/>
      <c r="B388" s="270"/>
      <c r="C388" s="281" t="s">
        <v>32</v>
      </c>
      <c r="D388" s="272"/>
    </row>
    <row r="389" spans="1:4" s="269" customFormat="1" ht="12.75" customHeight="1">
      <c r="A389" s="268"/>
      <c r="B389" s="270"/>
      <c r="C389" s="281" t="s">
        <v>83</v>
      </c>
      <c r="D389" s="272"/>
    </row>
    <row r="390" spans="1:4" s="269" customFormat="1" ht="12.75" customHeight="1">
      <c r="A390" s="268"/>
      <c r="B390" s="270"/>
      <c r="C390" s="281" t="s">
        <v>32</v>
      </c>
      <c r="D390" s="272"/>
    </row>
    <row r="391" spans="1:4" s="269" customFormat="1" ht="12.75" customHeight="1">
      <c r="A391" s="268"/>
      <c r="B391" s="270"/>
      <c r="C391" s="282" t="s">
        <v>122</v>
      </c>
      <c r="D391" s="267"/>
    </row>
    <row r="392" spans="1:4" s="269" customFormat="1" ht="12.75" customHeight="1">
      <c r="A392" s="268"/>
      <c r="B392" s="270"/>
      <c r="C392" s="282"/>
      <c r="D392" s="267"/>
    </row>
    <row r="393" spans="1:4" s="269" customFormat="1" ht="12.75" customHeight="1">
      <c r="A393" s="268"/>
      <c r="B393" s="270"/>
      <c r="C393" s="282"/>
      <c r="D393" s="267"/>
    </row>
    <row r="394" spans="1:4" s="269" customFormat="1" ht="12.75" customHeight="1">
      <c r="A394" s="268"/>
      <c r="B394" s="270"/>
      <c r="C394" s="282"/>
      <c r="D394" s="267"/>
    </row>
    <row r="395" spans="1:4" s="269" customFormat="1" ht="12.75" customHeight="1">
      <c r="A395" s="268"/>
      <c r="B395" s="273"/>
      <c r="C395" s="282"/>
      <c r="D395" s="267"/>
    </row>
    <row r="396" spans="1:4" s="2" customFormat="1" ht="25.5" customHeight="1">
      <c r="A396" s="353"/>
      <c r="B396" s="354" t="s">
        <v>438</v>
      </c>
      <c r="C396" s="355" t="s">
        <v>163</v>
      </c>
      <c r="D396" s="361">
        <f>D398</f>
        <v>0</v>
      </c>
    </row>
    <row r="397" spans="1:4" ht="12.75" customHeight="1">
      <c r="A397" s="142"/>
      <c r="B397" s="20"/>
      <c r="C397" s="278" t="s">
        <v>32</v>
      </c>
      <c r="D397" s="29"/>
    </row>
    <row r="398" spans="1:4" ht="14.25" customHeight="1">
      <c r="A398" s="142"/>
      <c r="B398" s="20"/>
      <c r="C398" s="278" t="s">
        <v>83</v>
      </c>
      <c r="D398" s="26"/>
    </row>
    <row r="399" spans="1:4" ht="14.25" customHeight="1">
      <c r="A399" s="142"/>
      <c r="B399" s="20"/>
      <c r="C399" s="278"/>
      <c r="D399" s="26"/>
    </row>
    <row r="400" spans="1:4" ht="14.25" customHeight="1">
      <c r="A400" s="142"/>
      <c r="B400" s="20"/>
      <c r="C400" s="278"/>
      <c r="D400" s="26"/>
    </row>
    <row r="401" spans="1:4" ht="14.25" customHeight="1">
      <c r="A401" s="142"/>
      <c r="B401" s="20"/>
      <c r="C401" s="278"/>
      <c r="D401" s="26"/>
    </row>
    <row r="402" spans="1:4" ht="12.75" customHeight="1">
      <c r="A402" s="142"/>
      <c r="B402" s="141"/>
      <c r="C402" s="278"/>
      <c r="D402" s="26"/>
    </row>
    <row r="403" spans="1:4" s="2" customFormat="1" ht="25.5" customHeight="1">
      <c r="A403" s="353"/>
      <c r="B403" s="354" t="s">
        <v>439</v>
      </c>
      <c r="C403" s="357" t="s">
        <v>701</v>
      </c>
      <c r="D403" s="358">
        <f>D405</f>
        <v>0</v>
      </c>
    </row>
    <row r="404" spans="1:4" ht="12.75" customHeight="1">
      <c r="A404" s="142"/>
      <c r="B404" s="20"/>
      <c r="C404" s="278" t="s">
        <v>32</v>
      </c>
      <c r="D404" s="26"/>
    </row>
    <row r="405" spans="1:4" ht="12.75" customHeight="1">
      <c r="A405" s="142"/>
      <c r="B405" s="20"/>
      <c r="C405" s="278" t="s">
        <v>83</v>
      </c>
      <c r="D405" s="26"/>
    </row>
    <row r="406" spans="1:4" ht="12.75" customHeight="1">
      <c r="A406" s="142"/>
      <c r="B406" s="20"/>
      <c r="C406" s="278"/>
      <c r="D406" s="26"/>
    </row>
    <row r="407" spans="1:4" ht="12.75" customHeight="1">
      <c r="A407" s="142"/>
      <c r="B407" s="20"/>
      <c r="C407" s="278"/>
      <c r="D407" s="26"/>
    </row>
    <row r="408" spans="1:4" ht="12.75" customHeight="1">
      <c r="A408" s="142"/>
      <c r="B408" s="20"/>
      <c r="C408" s="278"/>
      <c r="D408" s="26"/>
    </row>
    <row r="409" spans="1:4" ht="12.75" customHeight="1">
      <c r="A409" s="142"/>
      <c r="B409" s="141"/>
      <c r="C409" s="278"/>
      <c r="D409" s="26"/>
    </row>
    <row r="410" spans="1:4" ht="12.75" customHeight="1">
      <c r="A410" s="142"/>
      <c r="B410" s="141" t="s">
        <v>440</v>
      </c>
      <c r="C410" s="278" t="s">
        <v>166</v>
      </c>
      <c r="D410" s="27">
        <f>D412</f>
        <v>0</v>
      </c>
    </row>
    <row r="411" spans="1:4" ht="12.75" customHeight="1">
      <c r="A411" s="142"/>
      <c r="B411" s="20"/>
      <c r="C411" s="278" t="s">
        <v>32</v>
      </c>
      <c r="D411" s="26"/>
    </row>
    <row r="412" spans="1:4" ht="12.75" customHeight="1">
      <c r="A412" s="142"/>
      <c r="B412" s="20"/>
      <c r="C412" s="278" t="s">
        <v>83</v>
      </c>
      <c r="D412" s="26"/>
    </row>
    <row r="413" spans="1:4" ht="12.75" customHeight="1">
      <c r="A413" s="142"/>
      <c r="B413" s="20"/>
      <c r="C413" s="278"/>
      <c r="D413" s="26"/>
    </row>
    <row r="414" spans="1:4" ht="12.75" customHeight="1">
      <c r="A414" s="142"/>
      <c r="B414" s="20"/>
      <c r="C414" s="278"/>
      <c r="D414" s="26"/>
    </row>
    <row r="415" spans="1:4" ht="12.75" customHeight="1">
      <c r="A415" s="142"/>
      <c r="B415" s="20"/>
      <c r="C415" s="278"/>
      <c r="D415" s="26"/>
    </row>
    <row r="416" spans="1:4" ht="12.75" customHeight="1">
      <c r="A416" s="142"/>
      <c r="B416" s="141"/>
      <c r="C416" s="277"/>
      <c r="D416" s="26"/>
    </row>
    <row r="417" spans="1:4" ht="12.75" customHeight="1">
      <c r="A417" s="142"/>
      <c r="B417" s="141" t="s">
        <v>441</v>
      </c>
      <c r="C417" s="278" t="s">
        <v>74</v>
      </c>
      <c r="D417" s="27">
        <f>D419</f>
        <v>0</v>
      </c>
    </row>
    <row r="418" spans="1:4" ht="12.75" customHeight="1">
      <c r="A418" s="142"/>
      <c r="B418" s="20"/>
      <c r="C418" s="278" t="s">
        <v>32</v>
      </c>
      <c r="D418" s="26"/>
    </row>
    <row r="419" spans="1:4" ht="12.75" customHeight="1">
      <c r="A419" s="142"/>
      <c r="B419" s="20"/>
      <c r="C419" s="278" t="s">
        <v>83</v>
      </c>
      <c r="D419" s="26"/>
    </row>
    <row r="420" spans="1:4" ht="12.75" customHeight="1">
      <c r="A420" s="142"/>
      <c r="B420" s="20"/>
      <c r="C420" s="278" t="s">
        <v>32</v>
      </c>
      <c r="D420" s="26"/>
    </row>
    <row r="421" spans="1:4" ht="12.75" customHeight="1">
      <c r="A421" s="142"/>
      <c r="B421" s="20"/>
      <c r="C421" s="278" t="s">
        <v>122</v>
      </c>
      <c r="D421" s="26"/>
    </row>
    <row r="422" spans="1:4" ht="12.75" customHeight="1">
      <c r="A422" s="142"/>
      <c r="B422" s="20"/>
      <c r="C422" s="278"/>
      <c r="D422" s="26"/>
    </row>
    <row r="423" spans="1:4" ht="12.75" customHeight="1">
      <c r="A423" s="142"/>
      <c r="B423" s="20"/>
      <c r="C423" s="278"/>
      <c r="D423" s="26"/>
    </row>
    <row r="424" spans="1:4" ht="12.75" customHeight="1">
      <c r="A424" s="142"/>
      <c r="B424" s="20"/>
      <c r="C424" s="278"/>
      <c r="D424" s="26"/>
    </row>
    <row r="425" spans="1:4" ht="12.75" customHeight="1">
      <c r="A425" s="142"/>
      <c r="B425" s="141"/>
      <c r="C425" s="278"/>
      <c r="D425" s="26"/>
    </row>
    <row r="426" spans="1:4" ht="12.75" customHeight="1">
      <c r="A426" s="142"/>
      <c r="B426" s="141" t="s">
        <v>442</v>
      </c>
      <c r="C426" s="278" t="s">
        <v>167</v>
      </c>
      <c r="D426" s="26">
        <f>D428</f>
        <v>0</v>
      </c>
    </row>
    <row r="427" spans="1:4" ht="12.75" customHeight="1">
      <c r="A427" s="142"/>
      <c r="B427" s="20"/>
      <c r="C427" s="278" t="s">
        <v>32</v>
      </c>
      <c r="D427" s="26"/>
    </row>
    <row r="428" spans="1:4" ht="12.75" customHeight="1">
      <c r="A428" s="142"/>
      <c r="B428" s="20"/>
      <c r="C428" s="278" t="s">
        <v>83</v>
      </c>
      <c r="D428" s="26"/>
    </row>
    <row r="429" spans="1:4" ht="12.75" customHeight="1">
      <c r="A429" s="142"/>
      <c r="B429" s="20"/>
      <c r="C429" s="278"/>
      <c r="D429" s="26"/>
    </row>
    <row r="430" spans="1:4" ht="12.75" customHeight="1">
      <c r="A430" s="142"/>
      <c r="B430" s="20"/>
      <c r="C430" s="278"/>
      <c r="D430" s="26"/>
    </row>
    <row r="431" spans="1:4" ht="12.75" customHeight="1">
      <c r="A431" s="142"/>
      <c r="B431" s="20"/>
      <c r="C431" s="278"/>
      <c r="D431" s="26"/>
    </row>
    <row r="432" spans="1:4" ht="12.75" customHeight="1">
      <c r="A432" s="142"/>
      <c r="B432" s="20"/>
      <c r="C432" s="278"/>
      <c r="D432" s="26"/>
    </row>
    <row r="433" spans="1:4" ht="12.75" customHeight="1">
      <c r="A433" s="142"/>
      <c r="B433" s="136" t="s">
        <v>702</v>
      </c>
      <c r="C433" s="278" t="s">
        <v>685</v>
      </c>
      <c r="D433" s="26"/>
    </row>
    <row r="434" spans="1:4" ht="12.75" customHeight="1">
      <c r="A434" s="142"/>
      <c r="B434" s="20"/>
      <c r="C434" s="278" t="s">
        <v>32</v>
      </c>
      <c r="D434" s="26"/>
    </row>
    <row r="435" spans="1:4" ht="12.75" customHeight="1">
      <c r="A435" s="142"/>
      <c r="B435" s="20"/>
      <c r="C435" s="278" t="s">
        <v>83</v>
      </c>
      <c r="D435" s="26"/>
    </row>
    <row r="436" spans="1:4" ht="12.75" customHeight="1">
      <c r="A436" s="142"/>
      <c r="B436" s="20"/>
      <c r="C436" s="278"/>
      <c r="D436" s="26"/>
    </row>
    <row r="437" spans="1:4" ht="12.75" customHeight="1">
      <c r="A437" s="142"/>
      <c r="B437" s="20"/>
      <c r="C437" s="278"/>
      <c r="D437" s="26"/>
    </row>
    <row r="438" spans="1:4" ht="12.75" customHeight="1">
      <c r="A438" s="142"/>
      <c r="B438" s="20"/>
      <c r="C438" s="278"/>
      <c r="D438" s="26"/>
    </row>
    <row r="439" spans="1:4" ht="12.75" customHeight="1">
      <c r="A439" s="142"/>
      <c r="B439" s="141"/>
      <c r="C439" s="278"/>
      <c r="D439" s="26"/>
    </row>
    <row r="440" spans="1:4" ht="12.75" customHeight="1">
      <c r="A440" s="142"/>
      <c r="B440" s="141" t="s">
        <v>443</v>
      </c>
      <c r="C440" s="278" t="s">
        <v>103</v>
      </c>
      <c r="D440" s="26">
        <f>D442</f>
        <v>0</v>
      </c>
    </row>
    <row r="441" spans="1:4" ht="12.75" customHeight="1">
      <c r="A441" s="142"/>
      <c r="B441" s="20"/>
      <c r="C441" s="278" t="s">
        <v>32</v>
      </c>
      <c r="D441" s="26"/>
    </row>
    <row r="442" spans="1:4" ht="12.75" customHeight="1">
      <c r="A442" s="142"/>
      <c r="B442" s="20"/>
      <c r="C442" s="278" t="s">
        <v>83</v>
      </c>
      <c r="D442" s="27"/>
    </row>
    <row r="443" spans="1:4" ht="25.5" customHeight="1">
      <c r="A443" s="142"/>
      <c r="B443" s="20"/>
      <c r="C443" s="278" t="s">
        <v>635</v>
      </c>
      <c r="D443" s="26"/>
    </row>
    <row r="444" spans="1:4" ht="12.75" customHeight="1">
      <c r="A444" s="142"/>
      <c r="B444" s="20"/>
      <c r="C444" s="278"/>
      <c r="D444" s="27"/>
    </row>
    <row r="445" spans="1:4" ht="12.75" customHeight="1">
      <c r="A445" s="142"/>
      <c r="B445" s="20"/>
      <c r="C445" s="278"/>
      <c r="D445" s="27"/>
    </row>
    <row r="446" spans="1:4" ht="12.75" customHeight="1">
      <c r="A446" s="142"/>
      <c r="B446" s="20"/>
      <c r="C446" s="278"/>
      <c r="D446" s="27"/>
    </row>
    <row r="447" spans="1:4" ht="12.75" customHeight="1" thickBot="1">
      <c r="A447" s="142"/>
      <c r="B447" s="30"/>
      <c r="C447" s="285"/>
      <c r="D447" s="28"/>
    </row>
    <row r="448" spans="1:4" ht="25.5" customHeight="1" thickBot="1">
      <c r="A448" s="18" t="s">
        <v>55</v>
      </c>
      <c r="B448" s="19"/>
      <c r="C448" s="34" t="s">
        <v>56</v>
      </c>
      <c r="D448" s="24">
        <f>D449</f>
        <v>0</v>
      </c>
    </row>
    <row r="449" spans="1:4" ht="12.75" customHeight="1">
      <c r="A449" s="20"/>
      <c r="B449" s="21" t="s">
        <v>168</v>
      </c>
      <c r="C449" s="35" t="s">
        <v>169</v>
      </c>
      <c r="D449" s="29">
        <f>D451</f>
        <v>0</v>
      </c>
    </row>
    <row r="450" spans="1:4" ht="12.75" customHeight="1">
      <c r="A450" s="20"/>
      <c r="B450" s="22"/>
      <c r="C450" s="35" t="s">
        <v>82</v>
      </c>
      <c r="D450" s="29"/>
    </row>
    <row r="451" spans="1:4" ht="12.75" customHeight="1">
      <c r="A451" s="20"/>
      <c r="B451" s="22"/>
      <c r="C451" s="32" t="s">
        <v>83</v>
      </c>
      <c r="D451" s="26"/>
    </row>
    <row r="452" spans="1:4" ht="12.75" customHeight="1">
      <c r="A452" s="20"/>
      <c r="B452" s="22"/>
      <c r="C452" s="32" t="s">
        <v>82</v>
      </c>
      <c r="D452" s="26"/>
    </row>
    <row r="453" spans="1:4" ht="12.75" customHeight="1">
      <c r="A453" s="20"/>
      <c r="B453" s="22"/>
      <c r="C453" s="32" t="s">
        <v>122</v>
      </c>
      <c r="D453" s="26"/>
    </row>
    <row r="454" spans="1:4" ht="12.75" customHeight="1">
      <c r="A454" s="20"/>
      <c r="B454" s="22"/>
      <c r="C454" s="33" t="s">
        <v>698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57</v>
      </c>
      <c r="B459" s="19"/>
      <c r="C459" s="34" t="s">
        <v>58</v>
      </c>
      <c r="D459" s="24">
        <f>D460+D476+D486+D497+D506+D522</f>
        <v>0</v>
      </c>
    </row>
    <row r="460" spans="1:4" ht="12.75" customHeight="1">
      <c r="A460" s="20"/>
      <c r="B460" s="21" t="s">
        <v>172</v>
      </c>
      <c r="C460" s="35" t="s">
        <v>173</v>
      </c>
      <c r="D460" s="29">
        <f>D461+D469</f>
        <v>0</v>
      </c>
    </row>
    <row r="461" spans="1:4" ht="12.75" customHeight="1">
      <c r="A461" s="20"/>
      <c r="B461" s="22"/>
      <c r="C461" s="32" t="s">
        <v>116</v>
      </c>
      <c r="D461" s="29">
        <f>SUM(D462:D465)</f>
        <v>0</v>
      </c>
    </row>
    <row r="462" spans="1:4" ht="12.75" customHeight="1">
      <c r="A462" s="20"/>
      <c r="B462" s="22"/>
      <c r="C462" s="32" t="s">
        <v>600</v>
      </c>
      <c r="D462" s="26"/>
    </row>
    <row r="463" spans="1:4" ht="25.5" customHeight="1">
      <c r="A463" s="20"/>
      <c r="B463" s="22"/>
      <c r="C463" s="32" t="s">
        <v>601</v>
      </c>
      <c r="D463" s="26"/>
    </row>
    <row r="464" spans="1:4" ht="12.75" customHeight="1">
      <c r="A464" s="20"/>
      <c r="B464" s="22"/>
      <c r="C464" s="32" t="s">
        <v>636</v>
      </c>
      <c r="D464" s="26"/>
    </row>
    <row r="465" spans="1:4" ht="12.75" customHeight="1">
      <c r="A465" s="20"/>
      <c r="B465" s="22"/>
      <c r="C465" s="32" t="s">
        <v>637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109</v>
      </c>
      <c r="D469" s="26">
        <f>SUM(D470:D471)</f>
        <v>0</v>
      </c>
    </row>
    <row r="470" spans="1:4" ht="12.75" customHeight="1">
      <c r="A470" s="20"/>
      <c r="B470" s="22"/>
      <c r="C470" s="32" t="s">
        <v>466</v>
      </c>
      <c r="D470" s="26"/>
    </row>
    <row r="471" spans="1:4" ht="12.75" customHeight="1">
      <c r="A471" s="20"/>
      <c r="B471" s="22"/>
      <c r="C471" s="32" t="s">
        <v>467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175</v>
      </c>
      <c r="C476" s="32" t="s">
        <v>176</v>
      </c>
      <c r="D476" s="26">
        <f>D477</f>
        <v>0</v>
      </c>
    </row>
    <row r="477" spans="1:4" ht="12.75" customHeight="1">
      <c r="A477" s="20"/>
      <c r="B477" s="22"/>
      <c r="C477" s="32" t="s">
        <v>83</v>
      </c>
      <c r="D477" s="26">
        <f>SUM(D478:D481)</f>
        <v>0</v>
      </c>
    </row>
    <row r="478" spans="1:4" ht="12.75" customHeight="1">
      <c r="A478" s="20"/>
      <c r="B478" s="22"/>
      <c r="C478" s="32" t="s">
        <v>470</v>
      </c>
      <c r="D478" s="26"/>
    </row>
    <row r="479" spans="1:4" ht="12.75" customHeight="1">
      <c r="A479" s="20"/>
      <c r="B479" s="22"/>
      <c r="C479" s="32" t="s">
        <v>469</v>
      </c>
      <c r="D479" s="26"/>
    </row>
    <row r="480" spans="1:4" ht="12.75" customHeight="1">
      <c r="A480" s="20"/>
      <c r="B480" s="22"/>
      <c r="C480" s="32" t="s">
        <v>703</v>
      </c>
      <c r="D480" s="26"/>
    </row>
    <row r="481" spans="1:4" ht="12.75">
      <c r="A481" s="20"/>
      <c r="B481" s="22"/>
      <c r="C481" s="32" t="s">
        <v>468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182</v>
      </c>
      <c r="C486" s="32" t="s">
        <v>183</v>
      </c>
      <c r="D486" s="26">
        <f>D487</f>
        <v>0</v>
      </c>
    </row>
    <row r="487" spans="1:4" ht="12.75" customHeight="1">
      <c r="A487" s="20"/>
      <c r="B487" s="22"/>
      <c r="C487" s="32" t="s">
        <v>83</v>
      </c>
      <c r="D487" s="26">
        <f>SUM(D488:D492)</f>
        <v>0</v>
      </c>
    </row>
    <row r="488" spans="1:4" ht="12.75" customHeight="1">
      <c r="A488" s="20"/>
      <c r="B488" s="22"/>
      <c r="C488" s="32" t="s">
        <v>471</v>
      </c>
      <c r="D488" s="26"/>
    </row>
    <row r="489" spans="1:4" ht="12.75" customHeight="1">
      <c r="A489" s="20"/>
      <c r="B489" s="22"/>
      <c r="C489" s="32" t="s">
        <v>638</v>
      </c>
      <c r="D489" s="26"/>
    </row>
    <row r="490" spans="1:4" ht="12.75" customHeight="1">
      <c r="A490" s="20"/>
      <c r="B490" s="22"/>
      <c r="C490" s="32" t="s">
        <v>473</v>
      </c>
      <c r="D490" s="26"/>
    </row>
    <row r="491" spans="1:4" ht="12.75" customHeight="1">
      <c r="A491" s="20"/>
      <c r="B491" s="22"/>
      <c r="C491" s="32" t="s">
        <v>639</v>
      </c>
      <c r="D491" s="26"/>
    </row>
    <row r="492" spans="1:4" ht="12.75" customHeight="1">
      <c r="A492" s="20"/>
      <c r="B492" s="22"/>
      <c r="C492" s="32" t="s">
        <v>704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184</v>
      </c>
      <c r="C497" s="32" t="s">
        <v>185</v>
      </c>
      <c r="D497" s="26">
        <f>D498+D500</f>
        <v>0</v>
      </c>
    </row>
    <row r="498" spans="1:4" ht="12.75" customHeight="1">
      <c r="A498" s="20"/>
      <c r="B498" s="22"/>
      <c r="C498" s="32" t="s">
        <v>116</v>
      </c>
      <c r="D498" s="26"/>
    </row>
    <row r="499" spans="1:4" ht="12.75" customHeight="1">
      <c r="A499" s="20"/>
      <c r="B499" s="22"/>
      <c r="C499" s="32" t="s">
        <v>705</v>
      </c>
      <c r="D499" s="26"/>
    </row>
    <row r="500" spans="1:4" ht="12.75" customHeight="1">
      <c r="A500" s="20"/>
      <c r="B500" s="22"/>
      <c r="C500" s="32" t="s">
        <v>109</v>
      </c>
      <c r="D500" s="26"/>
    </row>
    <row r="501" spans="1:4" ht="12.75" customHeight="1">
      <c r="A501" s="20"/>
      <c r="B501" s="22"/>
      <c r="C501" s="32" t="s">
        <v>706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186</v>
      </c>
      <c r="C506" s="32" t="s">
        <v>75</v>
      </c>
      <c r="D506" s="26">
        <f>D507+D513</f>
        <v>0</v>
      </c>
    </row>
    <row r="507" spans="1:4" ht="12.75" customHeight="1">
      <c r="A507" s="20"/>
      <c r="B507" s="22"/>
      <c r="C507" s="32" t="s">
        <v>116</v>
      </c>
      <c r="D507" s="26">
        <f>D509</f>
        <v>0</v>
      </c>
    </row>
    <row r="508" spans="1:4" ht="12.75" customHeight="1">
      <c r="A508" s="20"/>
      <c r="B508" s="22"/>
      <c r="C508" s="32" t="s">
        <v>82</v>
      </c>
      <c r="D508" s="26"/>
    </row>
    <row r="509" spans="1:4" ht="12.75" customHeight="1">
      <c r="A509" s="20"/>
      <c r="B509" s="22"/>
      <c r="C509" s="32" t="s">
        <v>9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109</v>
      </c>
      <c r="D513" s="26">
        <f>SUM(D514:D517)</f>
        <v>0</v>
      </c>
    </row>
    <row r="514" spans="1:4" ht="12.75" customHeight="1">
      <c r="A514" s="20"/>
      <c r="B514" s="22"/>
      <c r="C514" s="33" t="s">
        <v>447</v>
      </c>
      <c r="D514" s="26"/>
    </row>
    <row r="515" spans="1:4" ht="12.75" customHeight="1">
      <c r="A515" s="20"/>
      <c r="B515" s="22"/>
      <c r="C515" s="33" t="s">
        <v>448</v>
      </c>
      <c r="D515" s="26"/>
    </row>
    <row r="516" spans="1:4" ht="12.75" customHeight="1">
      <c r="A516" s="20"/>
      <c r="B516" s="22"/>
      <c r="C516" s="33" t="s">
        <v>449</v>
      </c>
      <c r="D516" s="26"/>
    </row>
    <row r="517" spans="1:4" ht="12.75" customHeight="1">
      <c r="A517" s="20"/>
      <c r="B517" s="22"/>
      <c r="C517" s="33" t="s">
        <v>640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41"/>
      <c r="C521" s="33"/>
      <c r="D521" s="27"/>
    </row>
    <row r="522" spans="1:4" ht="12.75" customHeight="1">
      <c r="A522" s="20"/>
      <c r="B522" s="141" t="s">
        <v>520</v>
      </c>
      <c r="C522" s="33" t="s">
        <v>602</v>
      </c>
      <c r="D522" s="27">
        <f>D523</f>
        <v>0</v>
      </c>
    </row>
    <row r="523" spans="1:4" ht="12.75" customHeight="1">
      <c r="A523" s="20"/>
      <c r="B523" s="22"/>
      <c r="C523" s="33" t="s">
        <v>83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187</v>
      </c>
      <c r="B528" s="19"/>
      <c r="C528" s="34" t="s">
        <v>188</v>
      </c>
      <c r="D528" s="24">
        <f>D529+D533+D539</f>
        <v>0</v>
      </c>
    </row>
    <row r="529" spans="1:4" ht="12.75" customHeight="1">
      <c r="A529" s="20"/>
      <c r="B529" s="21" t="s">
        <v>189</v>
      </c>
      <c r="C529" s="35" t="s">
        <v>190</v>
      </c>
      <c r="D529" s="29">
        <f>D530</f>
        <v>0</v>
      </c>
    </row>
    <row r="530" spans="1:4" ht="12.75" customHeight="1">
      <c r="A530" s="20"/>
      <c r="B530" s="22"/>
      <c r="C530" s="32" t="s">
        <v>83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191</v>
      </c>
      <c r="C533" s="32" t="s">
        <v>192</v>
      </c>
      <c r="D533" s="26">
        <f>D534</f>
        <v>0</v>
      </c>
    </row>
    <row r="534" spans="1:4" ht="12.75" customHeight="1">
      <c r="A534" s="20"/>
      <c r="B534" s="22"/>
      <c r="C534" s="32" t="s">
        <v>83</v>
      </c>
      <c r="D534" s="26"/>
    </row>
    <row r="535" spans="1:4" ht="12.75" customHeight="1">
      <c r="A535" s="20"/>
      <c r="B535" s="22"/>
      <c r="C535" s="32" t="s">
        <v>82</v>
      </c>
      <c r="D535" s="26"/>
    </row>
    <row r="536" spans="1:4" ht="12.75" customHeight="1">
      <c r="A536" s="20"/>
      <c r="B536" s="22"/>
      <c r="C536" s="32" t="s">
        <v>199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193</v>
      </c>
      <c r="C539" s="32" t="s">
        <v>103</v>
      </c>
      <c r="D539" s="26">
        <f>D541</f>
        <v>0</v>
      </c>
    </row>
    <row r="540" spans="1:4" ht="12.75" customHeight="1">
      <c r="A540" s="20"/>
      <c r="B540" s="22"/>
      <c r="C540" s="32" t="s">
        <v>32</v>
      </c>
      <c r="D540" s="26"/>
    </row>
    <row r="541" spans="1:4" ht="12.75" customHeight="1">
      <c r="A541" s="20"/>
      <c r="B541" s="22"/>
      <c r="C541" s="32" t="s">
        <v>83</v>
      </c>
      <c r="D541" s="26"/>
    </row>
    <row r="542" spans="1:4" ht="12.75" customHeight="1">
      <c r="A542" s="20"/>
      <c r="B542" s="22"/>
      <c r="C542" s="33" t="s">
        <v>476</v>
      </c>
      <c r="D542" s="26"/>
    </row>
    <row r="543" spans="1:4" ht="12.75" customHeight="1">
      <c r="A543" s="20"/>
      <c r="B543" s="22"/>
      <c r="C543" s="33" t="s">
        <v>477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194</v>
      </c>
      <c r="B548" s="19"/>
      <c r="C548" s="34" t="s">
        <v>195</v>
      </c>
      <c r="D548" s="24">
        <f>D549+D566</f>
        <v>0</v>
      </c>
    </row>
    <row r="549" spans="1:4" ht="12.75" customHeight="1">
      <c r="A549" s="142"/>
      <c r="B549" s="137" t="s">
        <v>196</v>
      </c>
      <c r="C549" s="143" t="s">
        <v>197</v>
      </c>
      <c r="D549" s="29">
        <f>D551+D558</f>
        <v>0</v>
      </c>
    </row>
    <row r="550" spans="1:4" ht="12.75" customHeight="1">
      <c r="A550" s="142"/>
      <c r="B550" s="20"/>
      <c r="C550" s="144" t="s">
        <v>82</v>
      </c>
      <c r="D550" s="26"/>
    </row>
    <row r="551" spans="1:4" ht="12.75" customHeight="1">
      <c r="A551" s="142"/>
      <c r="B551" s="20"/>
      <c r="C551" s="144" t="s">
        <v>116</v>
      </c>
      <c r="D551" s="26">
        <f>SUM(D553:D554)</f>
        <v>0</v>
      </c>
    </row>
    <row r="552" spans="1:4" ht="12.75" customHeight="1">
      <c r="A552" s="142"/>
      <c r="B552" s="20"/>
      <c r="C552" s="144" t="s">
        <v>82</v>
      </c>
      <c r="D552" s="26"/>
    </row>
    <row r="553" spans="1:4" ht="12.75" customHeight="1">
      <c r="A553" s="142"/>
      <c r="B553" s="20"/>
      <c r="C553" s="144" t="s">
        <v>452</v>
      </c>
      <c r="D553" s="26"/>
    </row>
    <row r="554" spans="1:4" ht="12.75" customHeight="1">
      <c r="A554" s="142"/>
      <c r="B554" s="20"/>
      <c r="C554" s="144" t="s">
        <v>548</v>
      </c>
      <c r="D554" s="26"/>
    </row>
    <row r="555" spans="1:4" ht="12.75" customHeight="1">
      <c r="A555" s="142"/>
      <c r="B555" s="20"/>
      <c r="C555" s="144"/>
      <c r="D555" s="26"/>
    </row>
    <row r="556" spans="1:4" ht="12.75" customHeight="1">
      <c r="A556" s="142"/>
      <c r="B556" s="20"/>
      <c r="C556" s="144"/>
      <c r="D556" s="26"/>
    </row>
    <row r="557" spans="1:4" ht="12.75" customHeight="1">
      <c r="A557" s="142"/>
      <c r="B557" s="20"/>
      <c r="C557" s="144"/>
      <c r="D557" s="26"/>
    </row>
    <row r="558" spans="1:4" ht="12.75" customHeight="1">
      <c r="A558" s="142"/>
      <c r="B558" s="20"/>
      <c r="C558" s="144" t="s">
        <v>109</v>
      </c>
      <c r="D558" s="26">
        <f>SUM(D559:D561)</f>
        <v>0</v>
      </c>
    </row>
    <row r="559" spans="1:4" ht="12.75">
      <c r="A559" s="142"/>
      <c r="B559" s="20"/>
      <c r="C559" s="144" t="s">
        <v>549</v>
      </c>
      <c r="D559" s="26"/>
    </row>
    <row r="560" spans="1:4" ht="12.75" customHeight="1">
      <c r="A560" s="142"/>
      <c r="B560" s="20"/>
      <c r="C560" s="144" t="s">
        <v>641</v>
      </c>
      <c r="D560" s="26"/>
    </row>
    <row r="561" spans="1:4" ht="12.75" customHeight="1">
      <c r="A561" s="142"/>
      <c r="B561" s="20"/>
      <c r="C561" s="144" t="s">
        <v>642</v>
      </c>
      <c r="D561" s="26"/>
    </row>
    <row r="562" spans="1:4" ht="12.75" customHeight="1">
      <c r="A562" s="142"/>
      <c r="B562" s="20"/>
      <c r="C562" s="144"/>
      <c r="D562" s="26"/>
    </row>
    <row r="563" spans="1:4" ht="12.75" customHeight="1">
      <c r="A563" s="142"/>
      <c r="B563" s="20"/>
      <c r="C563" s="144"/>
      <c r="D563" s="26"/>
    </row>
    <row r="564" spans="1:4" ht="12.75" customHeight="1">
      <c r="A564" s="142"/>
      <c r="B564" s="20"/>
      <c r="C564" s="144"/>
      <c r="D564" s="26"/>
    </row>
    <row r="565" spans="1:4" ht="12.75" customHeight="1">
      <c r="A565" s="142"/>
      <c r="B565" s="20"/>
      <c r="C565" s="144"/>
      <c r="D565" s="26"/>
    </row>
    <row r="566" spans="1:4" ht="12.75" customHeight="1">
      <c r="A566" s="142"/>
      <c r="B566" s="136" t="s">
        <v>198</v>
      </c>
      <c r="C566" s="144" t="s">
        <v>103</v>
      </c>
      <c r="D566" s="26">
        <f>D567</f>
        <v>0</v>
      </c>
    </row>
    <row r="567" spans="1:4" ht="12.75" customHeight="1">
      <c r="A567" s="142"/>
      <c r="B567" s="20"/>
      <c r="C567" s="144" t="s">
        <v>83</v>
      </c>
      <c r="D567" s="26">
        <f>D568+D572</f>
        <v>0</v>
      </c>
    </row>
    <row r="568" spans="1:4" ht="24.75" customHeight="1">
      <c r="A568" s="142"/>
      <c r="B568" s="20"/>
      <c r="C568" s="144" t="s">
        <v>453</v>
      </c>
      <c r="D568" s="26"/>
    </row>
    <row r="569" spans="1:4" ht="12.75" customHeight="1">
      <c r="A569" s="142"/>
      <c r="B569" s="20"/>
      <c r="C569" s="144"/>
      <c r="D569" s="26"/>
    </row>
    <row r="570" spans="1:4" ht="12.75" customHeight="1">
      <c r="A570" s="142"/>
      <c r="B570" s="20"/>
      <c r="C570" s="144"/>
      <c r="D570" s="26"/>
    </row>
    <row r="571" spans="1:4" ht="12.75">
      <c r="A571" s="142"/>
      <c r="B571" s="20"/>
      <c r="C571" s="144"/>
      <c r="D571" s="26"/>
    </row>
    <row r="572" spans="1:4" ht="12.75">
      <c r="A572" s="142"/>
      <c r="B572" s="20"/>
      <c r="C572" s="144" t="s">
        <v>479</v>
      </c>
      <c r="D572" s="26">
        <f>SUM(D573:D585)</f>
        <v>0</v>
      </c>
    </row>
    <row r="573" spans="1:4" ht="12.75" customHeight="1">
      <c r="A573" s="142"/>
      <c r="B573" s="20"/>
      <c r="C573" s="144" t="s">
        <v>551</v>
      </c>
      <c r="D573" s="26"/>
    </row>
    <row r="574" spans="1:4" ht="12.75" customHeight="1">
      <c r="A574" s="142"/>
      <c r="B574" s="20"/>
      <c r="C574" s="144" t="s">
        <v>511</v>
      </c>
      <c r="D574" s="26"/>
    </row>
    <row r="575" spans="1:4" ht="12.75" customHeight="1">
      <c r="A575" s="142"/>
      <c r="B575" s="20"/>
      <c r="C575" s="144" t="s">
        <v>486</v>
      </c>
      <c r="D575" s="26"/>
    </row>
    <row r="576" spans="1:4" ht="12.75" customHeight="1">
      <c r="A576" s="142"/>
      <c r="B576" s="20"/>
      <c r="C576" s="144" t="s">
        <v>487</v>
      </c>
      <c r="D576" s="26"/>
    </row>
    <row r="577" spans="1:4" ht="12.75">
      <c r="A577" s="142"/>
      <c r="B577" s="20"/>
      <c r="C577" s="144" t="s">
        <v>488</v>
      </c>
      <c r="D577" s="26"/>
    </row>
    <row r="578" spans="1:4" ht="12.75" customHeight="1">
      <c r="A578" s="142"/>
      <c r="B578" s="20"/>
      <c r="C578" s="144" t="s">
        <v>528</v>
      </c>
      <c r="D578" s="26"/>
    </row>
    <row r="579" spans="1:4" ht="12.75">
      <c r="A579" s="142"/>
      <c r="B579" s="20"/>
      <c r="C579" s="144" t="s">
        <v>489</v>
      </c>
      <c r="D579" s="26"/>
    </row>
    <row r="580" spans="1:4" ht="12.75">
      <c r="A580" s="142"/>
      <c r="B580" s="20"/>
      <c r="C580" s="144" t="s">
        <v>491</v>
      </c>
      <c r="D580" s="26"/>
    </row>
    <row r="581" spans="1:4" ht="12.75">
      <c r="A581" s="142"/>
      <c r="B581" s="20"/>
      <c r="C581" s="359" t="s">
        <v>69</v>
      </c>
      <c r="D581" s="29"/>
    </row>
    <row r="582" spans="1:4" ht="12.75">
      <c r="A582" s="142"/>
      <c r="B582" s="20"/>
      <c r="C582" s="359" t="s">
        <v>10</v>
      </c>
      <c r="D582" s="29"/>
    </row>
    <row r="583" spans="1:4" ht="25.5" customHeight="1">
      <c r="A583" s="142"/>
      <c r="B583" s="20"/>
      <c r="C583" s="359" t="s">
        <v>645</v>
      </c>
      <c r="D583" s="29"/>
    </row>
    <row r="584" spans="1:4" ht="12.75">
      <c r="A584" s="142"/>
      <c r="B584" s="20"/>
      <c r="C584" s="359" t="s">
        <v>708</v>
      </c>
      <c r="D584" s="29"/>
    </row>
    <row r="585" spans="1:4" ht="12" customHeight="1">
      <c r="A585" s="142"/>
      <c r="B585" s="20"/>
      <c r="C585" s="359" t="s">
        <v>647</v>
      </c>
      <c r="D585" s="29"/>
    </row>
    <row r="586" spans="1:4" ht="12" customHeight="1">
      <c r="A586" s="142"/>
      <c r="B586" s="20"/>
      <c r="C586" s="359"/>
      <c r="D586" s="29"/>
    </row>
    <row r="587" spans="1:4" ht="12" customHeight="1">
      <c r="A587" s="142"/>
      <c r="B587" s="20"/>
      <c r="C587" s="359"/>
      <c r="D587" s="29"/>
    </row>
    <row r="588" spans="1:4" ht="12" customHeight="1">
      <c r="A588" s="142"/>
      <c r="B588" s="20"/>
      <c r="C588" s="359"/>
      <c r="D588" s="29"/>
    </row>
    <row r="589" spans="1:4" ht="13.5" thickBot="1">
      <c r="A589" s="142"/>
      <c r="B589" s="20"/>
      <c r="C589" s="145"/>
      <c r="D589" s="29"/>
    </row>
    <row r="590" spans="1:4" ht="25.5" customHeight="1" thickBot="1">
      <c r="A590" s="489" t="s">
        <v>200</v>
      </c>
      <c r="B590" s="490"/>
      <c r="C590" s="490"/>
      <c r="D590" s="24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6"/>
  <sheetViews>
    <sheetView workbookViewId="0" topLeftCell="A1">
      <pane ySplit="1" topLeftCell="BM438" activePane="bottomLeft" state="frozen"/>
      <selection pane="topLeft" activeCell="A5" sqref="A5:E5"/>
      <selection pane="bottomLeft" activeCell="J233" sqref="J23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6.8515625" style="3" customWidth="1"/>
    <col min="4" max="4" width="19.00390625" style="13" customWidth="1"/>
  </cols>
  <sheetData>
    <row r="1" spans="1:4" ht="45" customHeight="1" thickBot="1">
      <c r="A1" s="150" t="s">
        <v>27</v>
      </c>
      <c r="B1" s="149" t="s">
        <v>233</v>
      </c>
      <c r="C1" s="17" t="s">
        <v>79</v>
      </c>
      <c r="D1" s="114" t="s">
        <v>11</v>
      </c>
    </row>
    <row r="2" spans="1:4" ht="15" customHeight="1" thickBot="1">
      <c r="A2" s="15" t="s">
        <v>509</v>
      </c>
      <c r="B2" s="16" t="s">
        <v>510</v>
      </c>
      <c r="C2" s="17">
        <v>3</v>
      </c>
      <c r="D2" s="134">
        <v>4</v>
      </c>
    </row>
    <row r="3" spans="1:4" ht="18" customHeight="1" thickBot="1">
      <c r="A3" s="18" t="s">
        <v>30</v>
      </c>
      <c r="B3" s="19"/>
      <c r="C3" s="12" t="s">
        <v>31</v>
      </c>
      <c r="D3" s="24">
        <f>D4+D18+D27+D10</f>
        <v>139500</v>
      </c>
    </row>
    <row r="4" spans="1:4" ht="12.75" customHeight="1">
      <c r="A4" s="20"/>
      <c r="B4" s="21" t="s">
        <v>80</v>
      </c>
      <c r="C4" s="9" t="s">
        <v>81</v>
      </c>
      <c r="D4" s="25">
        <f>D6</f>
        <v>31000</v>
      </c>
    </row>
    <row r="5" spans="1:4" ht="12.75" customHeight="1">
      <c r="A5" s="20"/>
      <c r="B5" s="22"/>
      <c r="C5" s="10" t="s">
        <v>82</v>
      </c>
      <c r="D5" s="26"/>
    </row>
    <row r="6" spans="1:4" ht="12.75" customHeight="1">
      <c r="A6" s="20"/>
      <c r="B6" s="22"/>
      <c r="C6" s="11" t="s">
        <v>83</v>
      </c>
      <c r="D6" s="27">
        <f>D7+D8</f>
        <v>31000</v>
      </c>
    </row>
    <row r="7" spans="1:4" ht="12.75" customHeight="1">
      <c r="A7" s="20"/>
      <c r="B7" s="22"/>
      <c r="C7" s="11" t="s">
        <v>493</v>
      </c>
      <c r="D7" s="26">
        <v>21000</v>
      </c>
    </row>
    <row r="8" spans="1:4" ht="12.75" customHeight="1">
      <c r="A8" s="20"/>
      <c r="B8" s="22"/>
      <c r="C8" s="11" t="s">
        <v>85</v>
      </c>
      <c r="D8" s="26">
        <v>10000</v>
      </c>
    </row>
    <row r="9" spans="1:4" ht="12.75" customHeight="1">
      <c r="A9" s="20"/>
      <c r="B9" s="141"/>
      <c r="C9" s="11"/>
      <c r="D9" s="26"/>
    </row>
    <row r="10" spans="1:4" ht="12.75" customHeight="1">
      <c r="A10" s="20"/>
      <c r="B10" s="141" t="s">
        <v>592</v>
      </c>
      <c r="C10" s="11" t="s">
        <v>593</v>
      </c>
      <c r="D10" s="27">
        <f>D12+D15</f>
        <v>70500</v>
      </c>
    </row>
    <row r="11" spans="1:4" ht="12.75" customHeight="1">
      <c r="A11" s="20"/>
      <c r="B11" s="22"/>
      <c r="C11" s="11" t="s">
        <v>32</v>
      </c>
      <c r="D11" s="27"/>
    </row>
    <row r="12" spans="1:4" ht="12.75" customHeight="1">
      <c r="A12" s="20"/>
      <c r="B12" s="22"/>
      <c r="C12" s="11" t="s">
        <v>116</v>
      </c>
      <c r="D12" s="27">
        <f>SUM(D13:D14)</f>
        <v>70000</v>
      </c>
    </row>
    <row r="13" spans="1:4" ht="26.25" customHeight="1" hidden="1">
      <c r="A13" s="20"/>
      <c r="B13" s="22"/>
      <c r="C13" s="11" t="s">
        <v>594</v>
      </c>
      <c r="D13" s="26"/>
    </row>
    <row r="14" spans="1:4" ht="12.75" customHeight="1">
      <c r="A14" s="20"/>
      <c r="B14" s="22"/>
      <c r="C14" s="11" t="s">
        <v>595</v>
      </c>
      <c r="D14" s="26">
        <v>70000</v>
      </c>
    </row>
    <row r="15" spans="1:4" ht="12.75" customHeight="1">
      <c r="A15" s="20"/>
      <c r="B15" s="22"/>
      <c r="C15" s="11" t="s">
        <v>109</v>
      </c>
      <c r="D15" s="26">
        <f>D16</f>
        <v>500</v>
      </c>
    </row>
    <row r="16" spans="1:4" ht="12.75" customHeight="1">
      <c r="A16" s="20"/>
      <c r="B16" s="22"/>
      <c r="C16" s="11" t="s">
        <v>475</v>
      </c>
      <c r="D16" s="26">
        <v>500</v>
      </c>
    </row>
    <row r="17" spans="1:4" ht="12.75" customHeight="1">
      <c r="A17" s="20"/>
      <c r="B17" s="141"/>
      <c r="C17" s="11"/>
      <c r="D17" s="26"/>
    </row>
    <row r="18" spans="1:4" ht="12.75" customHeight="1">
      <c r="A18" s="20"/>
      <c r="B18" s="23" t="s">
        <v>84</v>
      </c>
      <c r="C18" s="10" t="s">
        <v>101</v>
      </c>
      <c r="D18" s="26">
        <f>D20</f>
        <v>8000</v>
      </c>
    </row>
    <row r="19" spans="1:4" ht="12.75" customHeight="1">
      <c r="A19" s="20"/>
      <c r="B19" s="22"/>
      <c r="C19" s="10" t="s">
        <v>82</v>
      </c>
      <c r="D19" s="26"/>
    </row>
    <row r="20" spans="1:4" ht="12.75" customHeight="1">
      <c r="A20" s="20"/>
      <c r="B20" s="22"/>
      <c r="C20" s="11" t="s">
        <v>104</v>
      </c>
      <c r="D20" s="27">
        <f>D21</f>
        <v>8000</v>
      </c>
    </row>
    <row r="21" spans="1:4" ht="12.75" customHeight="1">
      <c r="A21" s="20"/>
      <c r="B21" s="22"/>
      <c r="C21" s="11" t="s">
        <v>454</v>
      </c>
      <c r="D21" s="26">
        <v>8000</v>
      </c>
    </row>
    <row r="22" spans="1:4" ht="12.75" customHeight="1">
      <c r="A22" s="20"/>
      <c r="B22" s="22"/>
      <c r="C22" s="11"/>
      <c r="D22" s="26"/>
    </row>
    <row r="23" spans="1:4" ht="12.75" customHeight="1" hidden="1">
      <c r="A23" s="20"/>
      <c r="B23" s="136" t="s">
        <v>684</v>
      </c>
      <c r="C23" s="11" t="s">
        <v>685</v>
      </c>
      <c r="D23" s="26"/>
    </row>
    <row r="24" spans="1:4" ht="12.75" customHeight="1" hidden="1">
      <c r="A24" s="20"/>
      <c r="B24" s="22"/>
      <c r="C24" s="11" t="s">
        <v>83</v>
      </c>
      <c r="D24" s="26"/>
    </row>
    <row r="25" spans="1:4" ht="12.75" customHeight="1" hidden="1">
      <c r="A25" s="20"/>
      <c r="B25" s="22"/>
      <c r="C25" s="11"/>
      <c r="D25" s="26"/>
    </row>
    <row r="26" spans="1:4" ht="12.75" customHeight="1" hidden="1">
      <c r="A26" s="20"/>
      <c r="B26" s="22"/>
      <c r="C26" s="11"/>
      <c r="D26" s="26"/>
    </row>
    <row r="27" spans="1:4" ht="12.75" customHeight="1">
      <c r="A27" s="20"/>
      <c r="B27" s="23" t="s">
        <v>102</v>
      </c>
      <c r="C27" s="10" t="s">
        <v>103</v>
      </c>
      <c r="D27" s="26">
        <f>D29</f>
        <v>30000</v>
      </c>
    </row>
    <row r="28" spans="1:4" ht="12.75" customHeight="1">
      <c r="A28" s="20"/>
      <c r="B28" s="22"/>
      <c r="C28" s="10" t="s">
        <v>82</v>
      </c>
      <c r="D28" s="26"/>
    </row>
    <row r="29" spans="1:4" ht="12.75" customHeight="1">
      <c r="A29" s="20"/>
      <c r="B29" s="22"/>
      <c r="C29" s="10" t="s">
        <v>104</v>
      </c>
      <c r="D29" s="26">
        <f>SUM(D30:D31)</f>
        <v>30000</v>
      </c>
    </row>
    <row r="30" spans="1:4" ht="12.75" customHeight="1">
      <c r="A30" s="20"/>
      <c r="B30" s="22"/>
      <c r="C30" s="11" t="s">
        <v>496</v>
      </c>
      <c r="D30" s="26">
        <v>10000</v>
      </c>
    </row>
    <row r="31" spans="1:4" ht="12.75" customHeight="1">
      <c r="A31" s="20"/>
      <c r="B31" s="22"/>
      <c r="C31" s="11" t="s">
        <v>324</v>
      </c>
      <c r="D31" s="26">
        <v>20000</v>
      </c>
    </row>
    <row r="32" spans="1:4" ht="12.75" customHeight="1" thickBot="1">
      <c r="A32" s="20"/>
      <c r="B32" s="22"/>
      <c r="C32" s="11"/>
      <c r="D32" s="28"/>
    </row>
    <row r="33" spans="1:4" ht="18" customHeight="1" thickBot="1">
      <c r="A33" s="18" t="s">
        <v>33</v>
      </c>
      <c r="B33" s="19"/>
      <c r="C33" s="12" t="s">
        <v>34</v>
      </c>
      <c r="D33" s="24">
        <f>D34+D44</f>
        <v>1370465</v>
      </c>
    </row>
    <row r="34" spans="1:4" ht="12.75" customHeight="1">
      <c r="A34" s="20"/>
      <c r="B34" s="21" t="s">
        <v>105</v>
      </c>
      <c r="C34" s="9" t="s">
        <v>323</v>
      </c>
      <c r="D34" s="25">
        <f>D35+D39</f>
        <v>282965</v>
      </c>
    </row>
    <row r="35" spans="1:4" ht="12.75" customHeight="1">
      <c r="A35" s="20"/>
      <c r="B35" s="22"/>
      <c r="C35" s="9" t="s">
        <v>405</v>
      </c>
      <c r="D35" s="29">
        <f>D37</f>
        <v>182965</v>
      </c>
    </row>
    <row r="36" spans="1:4" ht="12.75" customHeight="1">
      <c r="A36" s="20"/>
      <c r="B36" s="22"/>
      <c r="C36" s="10" t="s">
        <v>82</v>
      </c>
      <c r="D36" s="26"/>
    </row>
    <row r="37" spans="1:4" ht="12.75" customHeight="1">
      <c r="A37" s="20"/>
      <c r="B37" s="22"/>
      <c r="C37" s="10" t="s">
        <v>83</v>
      </c>
      <c r="D37" s="26">
        <v>182965</v>
      </c>
    </row>
    <row r="38" spans="1:4" ht="12.75" customHeight="1">
      <c r="A38" s="20"/>
      <c r="B38" s="22"/>
      <c r="C38" s="10"/>
      <c r="D38" s="26"/>
    </row>
    <row r="39" spans="1:4" ht="12.75" customHeight="1">
      <c r="A39" s="20"/>
      <c r="B39" s="22"/>
      <c r="C39" s="10" t="s">
        <v>406</v>
      </c>
      <c r="D39" s="26">
        <f>D41</f>
        <v>100000</v>
      </c>
    </row>
    <row r="40" spans="1:4" ht="12.75" customHeight="1">
      <c r="A40" s="20"/>
      <c r="B40" s="22"/>
      <c r="C40" s="10" t="s">
        <v>82</v>
      </c>
      <c r="D40" s="26"/>
    </row>
    <row r="41" spans="1:4" ht="12.75" customHeight="1">
      <c r="A41" s="20"/>
      <c r="B41" s="22"/>
      <c r="C41" s="10" t="s">
        <v>116</v>
      </c>
      <c r="D41" s="26">
        <f>SUM(D42:D42)</f>
        <v>100000</v>
      </c>
    </row>
    <row r="42" spans="1:4" ht="12.75" customHeight="1">
      <c r="A42" s="20"/>
      <c r="B42" s="22"/>
      <c r="C42" s="10" t="s">
        <v>654</v>
      </c>
      <c r="D42" s="26">
        <v>100000</v>
      </c>
    </row>
    <row r="43" spans="1:4" ht="12.75" customHeight="1">
      <c r="A43" s="20"/>
      <c r="B43" s="22"/>
      <c r="C43" s="10"/>
      <c r="D43" s="26"/>
    </row>
    <row r="44" spans="1:4" ht="12.75" customHeight="1">
      <c r="A44" s="20"/>
      <c r="B44" s="23" t="s">
        <v>106</v>
      </c>
      <c r="C44" s="10" t="s">
        <v>107</v>
      </c>
      <c r="D44" s="26">
        <f>D46+D50</f>
        <v>1087500</v>
      </c>
    </row>
    <row r="45" spans="1:4" ht="12.75" customHeight="1">
      <c r="A45" s="20"/>
      <c r="B45" s="22"/>
      <c r="C45" s="10" t="s">
        <v>82</v>
      </c>
      <c r="D45" s="26"/>
    </row>
    <row r="46" spans="1:4" ht="12.75" customHeight="1">
      <c r="A46" s="20"/>
      <c r="B46" s="22"/>
      <c r="C46" s="10" t="s">
        <v>108</v>
      </c>
      <c r="D46" s="26">
        <f>SUM(D47:D48)</f>
        <v>130000</v>
      </c>
    </row>
    <row r="47" spans="1:4" ht="12.75" customHeight="1">
      <c r="A47" s="20"/>
      <c r="B47" s="22"/>
      <c r="C47" s="10" t="s">
        <v>605</v>
      </c>
      <c r="D47" s="26">
        <v>80000</v>
      </c>
    </row>
    <row r="48" spans="1:4" ht="12.75" customHeight="1">
      <c r="A48" s="20"/>
      <c r="B48" s="22"/>
      <c r="C48" s="10" t="s">
        <v>606</v>
      </c>
      <c r="D48" s="26">
        <v>50000</v>
      </c>
    </row>
    <row r="49" spans="1:4" ht="12.75" customHeight="1">
      <c r="A49" s="20"/>
      <c r="B49" s="22"/>
      <c r="C49" s="10"/>
      <c r="D49" s="26"/>
    </row>
    <row r="50" spans="1:4" ht="12.75" customHeight="1">
      <c r="A50" s="20"/>
      <c r="B50" s="22"/>
      <c r="C50" s="10" t="s">
        <v>109</v>
      </c>
      <c r="D50" s="26">
        <f>D51+D53+D54+SUM(D61:D64)</f>
        <v>957500</v>
      </c>
    </row>
    <row r="51" spans="1:4" ht="12.75" customHeight="1">
      <c r="A51" s="20"/>
      <c r="B51" s="22"/>
      <c r="C51" s="10" t="s">
        <v>679</v>
      </c>
      <c r="D51" s="26">
        <v>200000</v>
      </c>
    </row>
    <row r="52" spans="1:4" ht="12.75" customHeight="1">
      <c r="A52" s="20"/>
      <c r="B52" s="22"/>
      <c r="C52" s="10" t="s">
        <v>655</v>
      </c>
      <c r="D52" s="26">
        <v>60000</v>
      </c>
    </row>
    <row r="53" spans="1:4" ht="12.75" customHeight="1">
      <c r="A53" s="20"/>
      <c r="B53" s="22"/>
      <c r="C53" s="10" t="s">
        <v>402</v>
      </c>
      <c r="D53" s="26">
        <v>200000</v>
      </c>
    </row>
    <row r="54" spans="1:4" ht="12.75" customHeight="1">
      <c r="A54" s="20"/>
      <c r="B54" s="22"/>
      <c r="C54" s="10" t="s">
        <v>607</v>
      </c>
      <c r="D54" s="26">
        <v>500000</v>
      </c>
    </row>
    <row r="55" spans="1:4" ht="12.75" customHeight="1">
      <c r="A55" s="20"/>
      <c r="B55" s="22"/>
      <c r="C55" s="10" t="s">
        <v>713</v>
      </c>
      <c r="D55" s="26"/>
    </row>
    <row r="56" spans="1:4" ht="12.75" customHeight="1">
      <c r="A56" s="20"/>
      <c r="B56" s="22"/>
      <c r="C56" s="10" t="s">
        <v>0</v>
      </c>
      <c r="D56" s="26"/>
    </row>
    <row r="57" spans="1:4" ht="12.75" customHeight="1">
      <c r="A57" s="20"/>
      <c r="B57" s="22"/>
      <c r="C57" s="10" t="s">
        <v>1</v>
      </c>
      <c r="D57" s="26"/>
    </row>
    <row r="58" spans="1:4" ht="12.75" customHeight="1">
      <c r="A58" s="20"/>
      <c r="B58" s="22"/>
      <c r="C58" s="10" t="s">
        <v>2</v>
      </c>
      <c r="D58" s="26"/>
    </row>
    <row r="59" spans="1:4" ht="12.75" customHeight="1">
      <c r="A59" s="20"/>
      <c r="B59" s="22"/>
      <c r="C59" s="10" t="s">
        <v>3</v>
      </c>
      <c r="D59" s="26"/>
    </row>
    <row r="60" spans="1:4" ht="12.75" customHeight="1">
      <c r="A60" s="20"/>
      <c r="B60" s="22"/>
      <c r="C60" s="10" t="s">
        <v>4</v>
      </c>
      <c r="D60" s="339"/>
    </row>
    <row r="61" spans="1:4" ht="12.75" customHeight="1">
      <c r="A61" s="20"/>
      <c r="B61" s="22"/>
      <c r="C61" s="10" t="s">
        <v>604</v>
      </c>
      <c r="D61" s="115">
        <v>25000</v>
      </c>
    </row>
    <row r="62" spans="1:4" ht="12.75" customHeight="1">
      <c r="A62" s="20"/>
      <c r="B62" s="22"/>
      <c r="C62" s="10" t="s">
        <v>327</v>
      </c>
      <c r="D62" s="115">
        <v>1000</v>
      </c>
    </row>
    <row r="63" spans="1:4" ht="12.75" customHeight="1">
      <c r="A63" s="20"/>
      <c r="B63" s="22"/>
      <c r="C63" s="10" t="s">
        <v>328</v>
      </c>
      <c r="D63" s="115">
        <v>30000</v>
      </c>
    </row>
    <row r="64" spans="1:4" ht="12.75" customHeight="1">
      <c r="A64" s="20"/>
      <c r="B64" s="22"/>
      <c r="C64" s="10" t="s">
        <v>329</v>
      </c>
      <c r="D64" s="115">
        <v>1500</v>
      </c>
    </row>
    <row r="65" spans="1:4" ht="12.75" customHeight="1" thickBot="1">
      <c r="A65" s="20"/>
      <c r="B65" s="22"/>
      <c r="C65" s="10"/>
      <c r="D65" s="26"/>
    </row>
    <row r="66" spans="1:4" ht="18" customHeight="1" thickBot="1">
      <c r="A66" s="18" t="s">
        <v>35</v>
      </c>
      <c r="B66" s="19"/>
      <c r="C66" s="12" t="s">
        <v>36</v>
      </c>
      <c r="D66" s="24">
        <f>D67+D73+D86</f>
        <v>724500</v>
      </c>
    </row>
    <row r="67" spans="1:4" ht="12.75" customHeight="1">
      <c r="A67" s="20"/>
      <c r="B67" s="21" t="s">
        <v>110</v>
      </c>
      <c r="C67" s="119" t="s">
        <v>111</v>
      </c>
      <c r="D67" s="29">
        <f>D69</f>
        <v>380000</v>
      </c>
    </row>
    <row r="68" spans="1:4" ht="12.75" customHeight="1">
      <c r="A68" s="20"/>
      <c r="B68" s="22"/>
      <c r="C68" s="10" t="s">
        <v>82</v>
      </c>
      <c r="D68" s="26"/>
    </row>
    <row r="69" spans="1:4" ht="12.75" customHeight="1">
      <c r="A69" s="20"/>
      <c r="B69" s="22"/>
      <c r="C69" s="10" t="s">
        <v>112</v>
      </c>
      <c r="D69" s="26">
        <f>D70+D71</f>
        <v>380000</v>
      </c>
    </row>
    <row r="70" spans="1:4" ht="12.75" customHeight="1">
      <c r="A70" s="20"/>
      <c r="B70" s="22"/>
      <c r="C70" s="10" t="s">
        <v>330</v>
      </c>
      <c r="D70" s="26"/>
    </row>
    <row r="71" spans="1:4" ht="12.75" customHeight="1">
      <c r="A71" s="20"/>
      <c r="B71" s="22"/>
      <c r="C71" s="10" t="s">
        <v>512</v>
      </c>
      <c r="D71" s="26">
        <v>380000</v>
      </c>
    </row>
    <row r="72" spans="1:4" ht="12.75" customHeight="1">
      <c r="A72" s="20"/>
      <c r="B72" s="22"/>
      <c r="C72" s="11"/>
      <c r="D72" s="26"/>
    </row>
    <row r="73" spans="1:4" ht="12.75" customHeight="1">
      <c r="A73" s="20"/>
      <c r="B73" s="23" t="s">
        <v>113</v>
      </c>
      <c r="C73" s="10" t="s">
        <v>114</v>
      </c>
      <c r="D73" s="377">
        <f>D75+D78</f>
        <v>83500</v>
      </c>
    </row>
    <row r="74" spans="1:4" ht="12.75" customHeight="1">
      <c r="A74" s="20"/>
      <c r="B74" s="22"/>
      <c r="C74" s="10" t="s">
        <v>82</v>
      </c>
      <c r="D74" s="377"/>
    </row>
    <row r="75" spans="1:4" ht="12.75" customHeight="1">
      <c r="A75" s="20"/>
      <c r="B75" s="22"/>
      <c r="C75" s="10" t="s">
        <v>116</v>
      </c>
      <c r="D75" s="377">
        <v>15000</v>
      </c>
    </row>
    <row r="76" spans="1:4" ht="13.5" customHeight="1">
      <c r="A76" s="20"/>
      <c r="B76" s="22"/>
      <c r="C76" s="10" t="s">
        <v>333</v>
      </c>
      <c r="D76" s="377">
        <v>15000</v>
      </c>
    </row>
    <row r="77" spans="1:4" ht="12.75" customHeight="1">
      <c r="A77" s="20"/>
      <c r="B77" s="22"/>
      <c r="C77" s="10"/>
      <c r="D77" s="377"/>
    </row>
    <row r="78" spans="1:4" ht="12.75" customHeight="1">
      <c r="A78" s="20"/>
      <c r="B78" s="22"/>
      <c r="C78" s="10" t="s">
        <v>109</v>
      </c>
      <c r="D78" s="377">
        <f>SUM(D79:D84)</f>
        <v>68500</v>
      </c>
    </row>
    <row r="79" spans="1:4" ht="37.5" customHeight="1">
      <c r="A79" s="20"/>
      <c r="B79" s="22"/>
      <c r="C79" s="10" t="s">
        <v>624</v>
      </c>
      <c r="D79" s="377">
        <v>32000</v>
      </c>
    </row>
    <row r="80" spans="1:4" ht="25.5" customHeight="1">
      <c r="A80" s="20"/>
      <c r="B80" s="22"/>
      <c r="C80" s="10" t="s">
        <v>407</v>
      </c>
      <c r="D80" s="377">
        <v>8000</v>
      </c>
    </row>
    <row r="81" spans="1:4" ht="12.75" customHeight="1">
      <c r="A81" s="20"/>
      <c r="B81" s="22"/>
      <c r="C81" s="10" t="s">
        <v>539</v>
      </c>
      <c r="D81" s="377">
        <v>500</v>
      </c>
    </row>
    <row r="82" spans="1:4" ht="12.75" customHeight="1">
      <c r="A82" s="20"/>
      <c r="B82" s="22"/>
      <c r="C82" s="10" t="s">
        <v>335</v>
      </c>
      <c r="D82" s="377">
        <v>1500</v>
      </c>
    </row>
    <row r="83" spans="1:4" ht="12.75" customHeight="1">
      <c r="A83" s="20"/>
      <c r="B83" s="22"/>
      <c r="C83" s="10" t="s">
        <v>336</v>
      </c>
      <c r="D83" s="377">
        <v>1500</v>
      </c>
    </row>
    <row r="84" spans="1:4" ht="12.75" customHeight="1">
      <c r="A84" s="20"/>
      <c r="B84" s="22"/>
      <c r="C84" s="10" t="s">
        <v>608</v>
      </c>
      <c r="D84" s="377">
        <v>25000</v>
      </c>
    </row>
    <row r="85" spans="1:4" ht="12.75" customHeight="1">
      <c r="A85" s="20"/>
      <c r="B85" s="22"/>
      <c r="C85" s="10"/>
      <c r="D85" s="26"/>
    </row>
    <row r="86" spans="1:4" ht="12.75" customHeight="1">
      <c r="A86" s="20"/>
      <c r="B86" s="23" t="s">
        <v>115</v>
      </c>
      <c r="C86" s="10" t="s">
        <v>103</v>
      </c>
      <c r="D86" s="26">
        <f>D88+D95</f>
        <v>261000</v>
      </c>
    </row>
    <row r="87" spans="1:4" ht="12.75" customHeight="1">
      <c r="A87" s="20"/>
      <c r="B87" s="22"/>
      <c r="C87" s="10" t="s">
        <v>82</v>
      </c>
      <c r="D87" s="26"/>
    </row>
    <row r="88" spans="1:4" ht="12.75" customHeight="1">
      <c r="A88" s="20"/>
      <c r="B88" s="22"/>
      <c r="C88" s="10" t="s">
        <v>116</v>
      </c>
      <c r="D88" s="26">
        <f>SUM(D89:D93)</f>
        <v>158000</v>
      </c>
    </row>
    <row r="89" spans="1:4" ht="12.75" customHeight="1">
      <c r="A89" s="20"/>
      <c r="B89" s="22"/>
      <c r="C89" s="10" t="s">
        <v>627</v>
      </c>
      <c r="D89" s="26">
        <v>60000</v>
      </c>
    </row>
    <row r="90" spans="1:4" ht="12.75" customHeight="1">
      <c r="A90" s="20"/>
      <c r="B90" s="22"/>
      <c r="C90" s="10" t="s">
        <v>629</v>
      </c>
      <c r="D90" s="26">
        <v>20000</v>
      </c>
    </row>
    <row r="91" spans="1:4" ht="12.75" customHeight="1">
      <c r="A91" s="20"/>
      <c r="B91" s="22"/>
      <c r="C91" s="10" t="s">
        <v>337</v>
      </c>
      <c r="D91" s="26">
        <v>8000</v>
      </c>
    </row>
    <row r="92" spans="1:4" ht="12.75" customHeight="1">
      <c r="A92" s="20"/>
      <c r="B92" s="22"/>
      <c r="C92" s="374" t="s">
        <v>237</v>
      </c>
      <c r="D92" s="26">
        <v>60000</v>
      </c>
    </row>
    <row r="93" spans="1:4" ht="12.75" customHeight="1">
      <c r="A93" s="20"/>
      <c r="B93" s="22"/>
      <c r="C93" s="374" t="s">
        <v>238</v>
      </c>
      <c r="D93" s="26">
        <v>10000</v>
      </c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 t="s">
        <v>109</v>
      </c>
      <c r="D95" s="26">
        <f>SUM(D96:D101)</f>
        <v>103000</v>
      </c>
    </row>
    <row r="96" spans="1:4" ht="12.75" customHeight="1">
      <c r="A96" s="20"/>
      <c r="B96" s="22"/>
      <c r="C96" s="11" t="s">
        <v>513</v>
      </c>
      <c r="D96" s="26">
        <v>8000</v>
      </c>
    </row>
    <row r="97" spans="1:4" ht="27" customHeight="1">
      <c r="A97" s="20"/>
      <c r="B97" s="22"/>
      <c r="C97" s="11" t="s">
        <v>404</v>
      </c>
      <c r="D97" s="26">
        <v>5000</v>
      </c>
    </row>
    <row r="98" spans="1:4" ht="12.75" customHeight="1">
      <c r="A98" s="20"/>
      <c r="B98" s="22"/>
      <c r="C98" s="11" t="s">
        <v>338</v>
      </c>
      <c r="D98" s="26">
        <v>25000</v>
      </c>
    </row>
    <row r="99" spans="1:4" ht="12.75" customHeight="1">
      <c r="A99" s="20"/>
      <c r="B99" s="22"/>
      <c r="C99" s="11" t="s">
        <v>339</v>
      </c>
      <c r="D99" s="26">
        <v>50000</v>
      </c>
    </row>
    <row r="100" spans="1:4" ht="12.75" customHeight="1">
      <c r="A100" s="20"/>
      <c r="B100" s="22"/>
      <c r="C100" s="11" t="s">
        <v>539</v>
      </c>
      <c r="D100" s="26">
        <v>500</v>
      </c>
    </row>
    <row r="101" spans="1:4" ht="25.5" customHeight="1">
      <c r="A101" s="20"/>
      <c r="B101" s="22"/>
      <c r="C101" s="11" t="s">
        <v>609</v>
      </c>
      <c r="D101" s="26">
        <v>14500</v>
      </c>
    </row>
    <row r="102" spans="1:4" ht="12.75" customHeight="1" thickBot="1">
      <c r="A102" s="20"/>
      <c r="B102" s="22"/>
      <c r="C102" s="31"/>
      <c r="D102" s="26"/>
    </row>
    <row r="103" spans="1:4" ht="18" customHeight="1" thickBot="1">
      <c r="A103" s="18" t="s">
        <v>37</v>
      </c>
      <c r="B103" s="19"/>
      <c r="C103" s="12" t="s">
        <v>38</v>
      </c>
      <c r="D103" s="24">
        <f>D104+D109</f>
        <v>68800</v>
      </c>
    </row>
    <row r="104" spans="1:4" ht="12.75" customHeight="1">
      <c r="A104" s="20"/>
      <c r="B104" s="21" t="s">
        <v>117</v>
      </c>
      <c r="C104" s="9" t="s">
        <v>118</v>
      </c>
      <c r="D104" s="29">
        <f>D106</f>
        <v>20000</v>
      </c>
    </row>
    <row r="105" spans="1:4" ht="12.75" customHeight="1">
      <c r="A105" s="20"/>
      <c r="B105" s="22"/>
      <c r="C105" s="10" t="s">
        <v>82</v>
      </c>
      <c r="D105" s="26"/>
    </row>
    <row r="106" spans="1:4" ht="12.75" customHeight="1">
      <c r="A106" s="20"/>
      <c r="B106" s="22"/>
      <c r="C106" s="10" t="s">
        <v>112</v>
      </c>
      <c r="D106" s="26">
        <v>20000</v>
      </c>
    </row>
    <row r="107" spans="1:4" ht="12.75" customHeight="1">
      <c r="A107" s="20"/>
      <c r="B107" s="22"/>
      <c r="C107" s="10" t="s">
        <v>631</v>
      </c>
      <c r="D107" s="26"/>
    </row>
    <row r="108" spans="1:4" ht="12.75" customHeight="1">
      <c r="A108" s="20"/>
      <c r="B108" s="22"/>
      <c r="C108" s="10"/>
      <c r="D108" s="26"/>
    </row>
    <row r="109" spans="1:4" ht="12.75" customHeight="1">
      <c r="A109" s="20"/>
      <c r="B109" s="23" t="s">
        <v>119</v>
      </c>
      <c r="C109" s="10" t="s">
        <v>552</v>
      </c>
      <c r="D109" s="26">
        <f>D111</f>
        <v>48800</v>
      </c>
    </row>
    <row r="110" spans="1:4" ht="12.75" customHeight="1">
      <c r="A110" s="20"/>
      <c r="B110" s="22"/>
      <c r="C110" s="10" t="s">
        <v>82</v>
      </c>
      <c r="D110" s="26"/>
    </row>
    <row r="111" spans="1:4" ht="12.75" customHeight="1">
      <c r="A111" s="20"/>
      <c r="B111" s="22"/>
      <c r="C111" s="10" t="s">
        <v>120</v>
      </c>
      <c r="D111" s="26">
        <f>SUM(D112:D113)</f>
        <v>48800</v>
      </c>
    </row>
    <row r="112" spans="1:4" ht="25.5" customHeight="1">
      <c r="A112" s="20"/>
      <c r="B112" s="22"/>
      <c r="C112" s="10" t="s">
        <v>412</v>
      </c>
      <c r="D112" s="26">
        <v>38800</v>
      </c>
    </row>
    <row r="113" spans="1:4" ht="12.75" customHeight="1">
      <c r="A113" s="20"/>
      <c r="B113" s="22"/>
      <c r="C113" s="11" t="s">
        <v>340</v>
      </c>
      <c r="D113" s="26">
        <v>10000</v>
      </c>
    </row>
    <row r="114" spans="1:4" ht="12.75" customHeight="1" thickBot="1">
      <c r="A114" s="20"/>
      <c r="B114" s="22"/>
      <c r="C114" s="11"/>
      <c r="D114" s="26"/>
    </row>
    <row r="115" spans="1:4" ht="18" customHeight="1" thickBot="1">
      <c r="A115" s="18" t="s">
        <v>39</v>
      </c>
      <c r="B115" s="19"/>
      <c r="C115" s="12" t="s">
        <v>40</v>
      </c>
      <c r="D115" s="24">
        <f>D116+D122+D134+D170+D163</f>
        <v>2740989</v>
      </c>
    </row>
    <row r="116" spans="1:4" ht="12.75" customHeight="1">
      <c r="A116" s="20"/>
      <c r="B116" s="21" t="s">
        <v>121</v>
      </c>
      <c r="C116" s="9" t="s">
        <v>76</v>
      </c>
      <c r="D116" s="25">
        <f>D118</f>
        <v>62250</v>
      </c>
    </row>
    <row r="117" spans="1:4" ht="12.75" customHeight="1">
      <c r="A117" s="20"/>
      <c r="B117" s="22"/>
      <c r="C117" s="10" t="s">
        <v>82</v>
      </c>
      <c r="D117" s="26"/>
    </row>
    <row r="118" spans="1:4" ht="12.75" customHeight="1">
      <c r="A118" s="20"/>
      <c r="B118" s="22"/>
      <c r="C118" s="10" t="s">
        <v>83</v>
      </c>
      <c r="D118" s="26">
        <v>62250</v>
      </c>
    </row>
    <row r="119" spans="1:4" ht="12.75" customHeight="1">
      <c r="A119" s="20"/>
      <c r="B119" s="22"/>
      <c r="C119" s="10" t="s">
        <v>82</v>
      </c>
      <c r="D119" s="26"/>
    </row>
    <row r="120" spans="1:4" ht="12.75" customHeight="1">
      <c r="A120" s="20"/>
      <c r="B120" s="22"/>
      <c r="C120" s="10" t="s">
        <v>122</v>
      </c>
      <c r="D120" s="26">
        <v>62250</v>
      </c>
    </row>
    <row r="121" spans="1:4" ht="12.75" customHeight="1">
      <c r="A121" s="20"/>
      <c r="B121" s="22"/>
      <c r="C121" s="10"/>
      <c r="D121" s="26"/>
    </row>
    <row r="122" spans="1:4" ht="12.75" customHeight="1">
      <c r="A122" s="20"/>
      <c r="B122" s="23" t="s">
        <v>123</v>
      </c>
      <c r="C122" s="10" t="s">
        <v>124</v>
      </c>
      <c r="D122" s="26">
        <f>D124</f>
        <v>124600</v>
      </c>
    </row>
    <row r="123" spans="1:4" ht="12.75" customHeight="1">
      <c r="A123" s="20"/>
      <c r="B123" s="22"/>
      <c r="C123" s="10" t="s">
        <v>32</v>
      </c>
      <c r="D123" s="26"/>
    </row>
    <row r="124" spans="1:4" ht="12.75" customHeight="1">
      <c r="A124" s="20"/>
      <c r="B124" s="22"/>
      <c r="C124" s="10" t="s">
        <v>83</v>
      </c>
      <c r="D124" s="26">
        <f>SUM(D125:D132)</f>
        <v>124600</v>
      </c>
    </row>
    <row r="125" spans="1:4" ht="12.75" customHeight="1">
      <c r="A125" s="20"/>
      <c r="B125" s="22"/>
      <c r="C125" s="10" t="s">
        <v>414</v>
      </c>
      <c r="D125" s="26">
        <v>102000</v>
      </c>
    </row>
    <row r="126" spans="1:4" ht="12.75" customHeight="1">
      <c r="A126" s="20"/>
      <c r="B126" s="22"/>
      <c r="C126" s="10" t="s">
        <v>687</v>
      </c>
      <c r="D126" s="26">
        <v>13100</v>
      </c>
    </row>
    <row r="127" spans="1:4" ht="12.75" customHeight="1">
      <c r="A127" s="20"/>
      <c r="B127" s="22"/>
      <c r="C127" s="10" t="s">
        <v>342</v>
      </c>
      <c r="D127" s="26">
        <v>3800</v>
      </c>
    </row>
    <row r="128" spans="1:4" ht="12.75" customHeight="1">
      <c r="A128" s="20"/>
      <c r="B128" s="22"/>
      <c r="C128" s="10" t="s">
        <v>416</v>
      </c>
      <c r="D128" s="26">
        <v>1000</v>
      </c>
    </row>
    <row r="129" spans="1:4" ht="12.75" customHeight="1">
      <c r="A129" s="20"/>
      <c r="B129" s="22"/>
      <c r="C129" s="10" t="s">
        <v>343</v>
      </c>
      <c r="D129" s="26"/>
    </row>
    <row r="130" spans="1:4" ht="12.75" customHeight="1">
      <c r="A130" s="20"/>
      <c r="B130" s="22"/>
      <c r="C130" s="10" t="s">
        <v>423</v>
      </c>
      <c r="D130" s="26"/>
    </row>
    <row r="131" spans="1:4" ht="12.75" customHeight="1">
      <c r="A131" s="20"/>
      <c r="B131" s="22"/>
      <c r="C131" s="10" t="s">
        <v>344</v>
      </c>
      <c r="D131" s="26">
        <v>3500</v>
      </c>
    </row>
    <row r="132" spans="1:4" ht="12.75" customHeight="1">
      <c r="A132" s="20"/>
      <c r="B132" s="22"/>
      <c r="C132" s="10" t="s">
        <v>86</v>
      </c>
      <c r="D132" s="26">
        <v>1200</v>
      </c>
    </row>
    <row r="133" spans="1:4" ht="12.75" customHeight="1">
      <c r="A133" s="20"/>
      <c r="B133" s="22"/>
      <c r="C133" s="10"/>
      <c r="D133" s="26"/>
    </row>
    <row r="134" spans="1:4" ht="12.75" customHeight="1">
      <c r="A134" s="20"/>
      <c r="B134" s="23" t="s">
        <v>125</v>
      </c>
      <c r="C134" s="10" t="s">
        <v>126</v>
      </c>
      <c r="D134" s="26">
        <f>D136+D140</f>
        <v>2505539</v>
      </c>
    </row>
    <row r="135" spans="1:4" ht="12.75" customHeight="1">
      <c r="A135" s="20"/>
      <c r="B135" s="22"/>
      <c r="C135" s="10" t="s">
        <v>32</v>
      </c>
      <c r="D135" s="26"/>
    </row>
    <row r="136" spans="1:4" ht="12.75" customHeight="1">
      <c r="A136" s="20"/>
      <c r="B136" s="22"/>
      <c r="C136" s="10" t="s">
        <v>116</v>
      </c>
      <c r="D136" s="26">
        <f>SUM(D137:D138)</f>
        <v>218000</v>
      </c>
    </row>
    <row r="137" spans="1:4" ht="12.75" customHeight="1">
      <c r="A137" s="20"/>
      <c r="B137" s="22"/>
      <c r="C137" s="10" t="s">
        <v>612</v>
      </c>
      <c r="D137" s="26">
        <v>18000</v>
      </c>
    </row>
    <row r="138" spans="1:4" ht="12.75" customHeight="1">
      <c r="A138" s="20"/>
      <c r="B138" s="22"/>
      <c r="C138" s="10" t="s">
        <v>177</v>
      </c>
      <c r="D138" s="26">
        <v>200000</v>
      </c>
    </row>
    <row r="139" spans="1:4" ht="12.75" customHeight="1">
      <c r="A139" s="20"/>
      <c r="B139" s="22"/>
      <c r="C139" s="10"/>
      <c r="D139" s="26"/>
    </row>
    <row r="140" spans="1:4" ht="12.75" customHeight="1">
      <c r="A140" s="20"/>
      <c r="B140" s="22"/>
      <c r="C140" s="10" t="s">
        <v>109</v>
      </c>
      <c r="D140" s="26">
        <f>SUM(D141:D161)</f>
        <v>2287539</v>
      </c>
    </row>
    <row r="141" spans="1:4" ht="12.75" customHeight="1">
      <c r="A141" s="20"/>
      <c r="B141" s="22"/>
      <c r="C141" s="10" t="s">
        <v>345</v>
      </c>
      <c r="D141" s="26">
        <v>4400</v>
      </c>
    </row>
    <row r="142" spans="1:4" ht="12.75" customHeight="1">
      <c r="A142" s="20"/>
      <c r="B142" s="22"/>
      <c r="C142" s="10" t="s">
        <v>418</v>
      </c>
      <c r="D142" s="26">
        <v>1481470</v>
      </c>
    </row>
    <row r="143" spans="1:4" ht="12.75" customHeight="1">
      <c r="A143" s="20"/>
      <c r="B143" s="22"/>
      <c r="C143" s="10" t="s">
        <v>419</v>
      </c>
      <c r="D143" s="26">
        <v>97237</v>
      </c>
    </row>
    <row r="144" spans="1:4" ht="12.75" customHeight="1">
      <c r="A144" s="20"/>
      <c r="B144" s="22"/>
      <c r="C144" s="10" t="s">
        <v>529</v>
      </c>
      <c r="D144" s="26">
        <v>241989</v>
      </c>
    </row>
    <row r="145" spans="1:4" ht="12.75" customHeight="1">
      <c r="A145" s="20"/>
      <c r="B145" s="22"/>
      <c r="C145" s="10" t="s">
        <v>420</v>
      </c>
      <c r="D145" s="26">
        <v>33699</v>
      </c>
    </row>
    <row r="146" spans="1:4" ht="12.75" customHeight="1">
      <c r="A146" s="20"/>
      <c r="B146" s="22"/>
      <c r="C146" s="10" t="s">
        <v>693</v>
      </c>
      <c r="D146" s="26">
        <v>18300</v>
      </c>
    </row>
    <row r="147" spans="1:4" ht="12.75" customHeight="1">
      <c r="A147" s="20"/>
      <c r="B147" s="22"/>
      <c r="C147" s="10" t="s">
        <v>690</v>
      </c>
      <c r="D147" s="26">
        <v>11500</v>
      </c>
    </row>
    <row r="148" spans="1:4" ht="12.75" customHeight="1">
      <c r="A148" s="20"/>
      <c r="B148" s="22"/>
      <c r="C148" s="10" t="s">
        <v>421</v>
      </c>
      <c r="D148" s="26">
        <v>94109</v>
      </c>
    </row>
    <row r="149" spans="1:4" ht="12.75" customHeight="1">
      <c r="A149" s="20"/>
      <c r="B149" s="22"/>
      <c r="C149" s="10" t="s">
        <v>422</v>
      </c>
      <c r="D149" s="26">
        <v>42000</v>
      </c>
    </row>
    <row r="150" spans="1:4" ht="12.75" customHeight="1">
      <c r="A150" s="20"/>
      <c r="B150" s="22"/>
      <c r="C150" s="10" t="s">
        <v>247</v>
      </c>
      <c r="D150" s="26">
        <v>25000</v>
      </c>
    </row>
    <row r="151" spans="1:4" ht="12.75" customHeight="1">
      <c r="A151" s="20"/>
      <c r="B151" s="22"/>
      <c r="C151" s="10" t="s">
        <v>246</v>
      </c>
      <c r="D151" s="26">
        <v>400</v>
      </c>
    </row>
    <row r="152" spans="1:4" ht="12.75" customHeight="1">
      <c r="A152" s="20"/>
      <c r="B152" s="22"/>
      <c r="C152" s="10" t="s">
        <v>424</v>
      </c>
      <c r="D152" s="26">
        <v>76200</v>
      </c>
    </row>
    <row r="153" spans="1:4" ht="12.75" customHeight="1">
      <c r="A153" s="20"/>
      <c r="B153" s="22"/>
      <c r="C153" s="10" t="s">
        <v>691</v>
      </c>
      <c r="D153" s="26">
        <v>11000</v>
      </c>
    </row>
    <row r="154" spans="1:4" ht="12.75" customHeight="1">
      <c r="A154" s="20"/>
      <c r="B154" s="22"/>
      <c r="C154" s="10" t="s">
        <v>89</v>
      </c>
      <c r="D154" s="26">
        <v>2000</v>
      </c>
    </row>
    <row r="155" spans="1:4" ht="12.75" customHeight="1">
      <c r="A155" s="20"/>
      <c r="B155" s="22"/>
      <c r="C155" s="10" t="s">
        <v>90</v>
      </c>
      <c r="D155" s="26">
        <v>28800</v>
      </c>
    </row>
    <row r="156" spans="1:4" ht="12.75" customHeight="1">
      <c r="A156" s="20"/>
      <c r="B156" s="22"/>
      <c r="C156" s="10" t="s">
        <v>425</v>
      </c>
      <c r="D156" s="26">
        <v>17000</v>
      </c>
    </row>
    <row r="157" spans="1:4" ht="12.75" customHeight="1">
      <c r="A157" s="20"/>
      <c r="B157" s="22"/>
      <c r="C157" s="10" t="s">
        <v>426</v>
      </c>
      <c r="D157" s="26">
        <v>5000</v>
      </c>
    </row>
    <row r="158" spans="1:4" ht="12.75" customHeight="1">
      <c r="A158" s="20"/>
      <c r="B158" s="22"/>
      <c r="C158" s="10" t="s">
        <v>427</v>
      </c>
      <c r="D158" s="26">
        <v>24265</v>
      </c>
    </row>
    <row r="159" spans="1:4" ht="12.75" customHeight="1">
      <c r="A159" s="20"/>
      <c r="B159" s="22"/>
      <c r="C159" s="10" t="s">
        <v>88</v>
      </c>
      <c r="D159" s="26">
        <v>6000</v>
      </c>
    </row>
    <row r="160" spans="1:4" ht="12.75" customHeight="1">
      <c r="A160" s="20"/>
      <c r="B160" s="22"/>
      <c r="C160" s="10" t="s">
        <v>87</v>
      </c>
      <c r="D160" s="26">
        <v>5000</v>
      </c>
    </row>
    <row r="161" spans="1:4" ht="12.75" customHeight="1">
      <c r="A161" s="20"/>
      <c r="B161" s="22"/>
      <c r="C161" s="10" t="s">
        <v>91</v>
      </c>
      <c r="D161" s="26">
        <v>62170</v>
      </c>
    </row>
    <row r="162" spans="1:4" ht="12.75" customHeight="1">
      <c r="A162" s="20"/>
      <c r="B162" s="22"/>
      <c r="C162" s="10"/>
      <c r="D162" s="26"/>
    </row>
    <row r="163" spans="1:4" ht="12.75" customHeight="1">
      <c r="A163" s="20"/>
      <c r="B163" s="136" t="s">
        <v>694</v>
      </c>
      <c r="C163" s="10" t="s">
        <v>695</v>
      </c>
      <c r="D163" s="26">
        <f>D165</f>
        <v>5000</v>
      </c>
    </row>
    <row r="164" spans="1:4" ht="12.75" customHeight="1">
      <c r="A164" s="20"/>
      <c r="B164" s="22"/>
      <c r="C164" s="10" t="s">
        <v>32</v>
      </c>
      <c r="D164" s="26"/>
    </row>
    <row r="165" spans="1:4" ht="12.75" customHeight="1">
      <c r="A165" s="20"/>
      <c r="B165" s="22"/>
      <c r="C165" s="10" t="s">
        <v>83</v>
      </c>
      <c r="D165" s="26">
        <f>SUM(D166:D168)</f>
        <v>5000</v>
      </c>
    </row>
    <row r="166" spans="1:4" ht="12.75" customHeight="1">
      <c r="A166" s="20"/>
      <c r="B166" s="22"/>
      <c r="C166" s="10" t="s">
        <v>346</v>
      </c>
      <c r="D166" s="26">
        <v>1000</v>
      </c>
    </row>
    <row r="167" spans="1:4" ht="12.75" customHeight="1">
      <c r="A167" s="20"/>
      <c r="B167" s="22"/>
      <c r="C167" s="10" t="s">
        <v>347</v>
      </c>
      <c r="D167" s="26">
        <v>2000</v>
      </c>
    </row>
    <row r="168" spans="1:4" ht="12.75" customHeight="1">
      <c r="A168" s="20"/>
      <c r="B168" s="22"/>
      <c r="C168" s="10" t="s">
        <v>613</v>
      </c>
      <c r="D168" s="26">
        <v>2000</v>
      </c>
    </row>
    <row r="169" spans="1:4" ht="12.75" customHeight="1">
      <c r="A169" s="20"/>
      <c r="B169" s="22"/>
      <c r="C169" s="10"/>
      <c r="D169" s="26"/>
    </row>
    <row r="170" spans="1:4" ht="12.75" customHeight="1">
      <c r="A170" s="20"/>
      <c r="B170" s="23" t="s">
        <v>127</v>
      </c>
      <c r="C170" s="10" t="s">
        <v>103</v>
      </c>
      <c r="D170" s="26">
        <f>D172</f>
        <v>43600</v>
      </c>
    </row>
    <row r="171" spans="1:4" ht="12.75" customHeight="1">
      <c r="A171" s="20"/>
      <c r="B171" s="22"/>
      <c r="C171" s="10" t="s">
        <v>32</v>
      </c>
      <c r="D171" s="26"/>
    </row>
    <row r="172" spans="1:4" ht="12.75" customHeight="1">
      <c r="A172" s="20"/>
      <c r="B172" s="22"/>
      <c r="C172" s="10" t="s">
        <v>83</v>
      </c>
      <c r="D172" s="26">
        <v>43600</v>
      </c>
    </row>
    <row r="173" spans="1:4" ht="12.75" customHeight="1">
      <c r="A173" s="20"/>
      <c r="B173" s="22"/>
      <c r="C173" s="10" t="s">
        <v>431</v>
      </c>
      <c r="D173" s="26"/>
    </row>
    <row r="174" spans="1:4" ht="12.75" customHeight="1">
      <c r="A174" s="20"/>
      <c r="B174" s="22"/>
      <c r="C174" s="10" t="s">
        <v>32</v>
      </c>
      <c r="D174" s="26"/>
    </row>
    <row r="175" spans="1:4" ht="25.5" customHeight="1">
      <c r="A175" s="20"/>
      <c r="B175" s="22"/>
      <c r="C175" s="10" t="s">
        <v>455</v>
      </c>
      <c r="D175" s="26">
        <v>14272</v>
      </c>
    </row>
    <row r="176" spans="1:4" ht="12.75" customHeight="1">
      <c r="A176" s="20"/>
      <c r="B176" s="22"/>
      <c r="C176" s="10" t="s">
        <v>239</v>
      </c>
      <c r="D176" s="26">
        <v>14328</v>
      </c>
    </row>
    <row r="177" spans="1:4" ht="12.75" customHeight="1" thickBot="1">
      <c r="A177" s="20"/>
      <c r="B177" s="22"/>
      <c r="C177" s="10"/>
      <c r="D177" s="26"/>
    </row>
    <row r="178" spans="1:4" ht="30" customHeight="1" thickBot="1">
      <c r="A178" s="18" t="s">
        <v>41</v>
      </c>
      <c r="B178" s="19"/>
      <c r="C178" s="12" t="s">
        <v>42</v>
      </c>
      <c r="D178" s="24">
        <f>D179</f>
        <v>1900</v>
      </c>
    </row>
    <row r="179" spans="1:4" ht="12.75" customHeight="1">
      <c r="A179" s="142"/>
      <c r="B179" s="137" t="s">
        <v>128</v>
      </c>
      <c r="C179" s="80" t="s">
        <v>129</v>
      </c>
      <c r="D179" s="29">
        <f>D181</f>
        <v>1900</v>
      </c>
    </row>
    <row r="180" spans="1:4" ht="12.75" customHeight="1">
      <c r="A180" s="142"/>
      <c r="B180" s="20"/>
      <c r="C180" s="80" t="s">
        <v>32</v>
      </c>
      <c r="D180" s="29"/>
    </row>
    <row r="181" spans="1:4" ht="12.75" customHeight="1">
      <c r="A181" s="142"/>
      <c r="B181" s="20"/>
      <c r="C181" s="81" t="s">
        <v>104</v>
      </c>
      <c r="D181" s="26">
        <v>1900</v>
      </c>
    </row>
    <row r="182" spans="1:4" ht="12.75" customHeight="1">
      <c r="A182" s="142"/>
      <c r="B182" s="20"/>
      <c r="C182" s="81" t="s">
        <v>633</v>
      </c>
      <c r="D182" s="26">
        <v>1400</v>
      </c>
    </row>
    <row r="183" spans="1:4" ht="12.75" customHeight="1" thickBot="1">
      <c r="A183" s="142"/>
      <c r="B183" s="30"/>
      <c r="C183" s="81"/>
      <c r="D183" s="26"/>
    </row>
    <row r="184" spans="1:4" ht="25.5" customHeight="1" thickBot="1">
      <c r="A184" s="18" t="s">
        <v>43</v>
      </c>
      <c r="B184" s="19"/>
      <c r="C184" s="12" t="s">
        <v>44</v>
      </c>
      <c r="D184" s="24">
        <f>D185+D190+D200+D210</f>
        <v>180472</v>
      </c>
    </row>
    <row r="185" spans="1:4" ht="12.75" customHeight="1">
      <c r="A185" s="146"/>
      <c r="B185" s="137" t="s">
        <v>581</v>
      </c>
      <c r="C185" s="80" t="s">
        <v>582</v>
      </c>
      <c r="D185" s="25">
        <f>D187</f>
        <v>5000</v>
      </c>
    </row>
    <row r="186" spans="1:4" ht="12.75" customHeight="1">
      <c r="A186" s="142"/>
      <c r="B186" s="20"/>
      <c r="C186" s="81" t="s">
        <v>82</v>
      </c>
      <c r="D186" s="26"/>
    </row>
    <row r="187" spans="1:4" ht="12.75" customHeight="1">
      <c r="A187" s="142"/>
      <c r="B187" s="20"/>
      <c r="C187" s="81" t="s">
        <v>83</v>
      </c>
      <c r="D187" s="26">
        <f>D188</f>
        <v>5000</v>
      </c>
    </row>
    <row r="188" spans="1:4" ht="12.75" customHeight="1">
      <c r="A188" s="142"/>
      <c r="B188" s="20"/>
      <c r="C188" s="81" t="s">
        <v>350</v>
      </c>
      <c r="D188" s="26">
        <v>5000</v>
      </c>
    </row>
    <row r="189" spans="1:4" ht="12.75" customHeight="1">
      <c r="A189" s="142"/>
      <c r="B189" s="20"/>
      <c r="C189" s="81"/>
      <c r="D189" s="26"/>
    </row>
    <row r="190" spans="1:4" ht="12.75" customHeight="1">
      <c r="A190" s="142"/>
      <c r="B190" s="136" t="s">
        <v>132</v>
      </c>
      <c r="C190" s="81" t="s">
        <v>133</v>
      </c>
      <c r="D190" s="26">
        <f>+D192</f>
        <v>160000</v>
      </c>
    </row>
    <row r="191" spans="1:4" ht="12.75" customHeight="1">
      <c r="A191" s="142"/>
      <c r="B191" s="20"/>
      <c r="C191" s="81" t="s">
        <v>82</v>
      </c>
      <c r="D191" s="26"/>
    </row>
    <row r="192" spans="1:4" ht="12.75" customHeight="1">
      <c r="A192" s="142"/>
      <c r="B192" s="20"/>
      <c r="C192" s="81" t="s">
        <v>83</v>
      </c>
      <c r="D192" s="26">
        <f>D193+SUM(D196:D198)</f>
        <v>160000</v>
      </c>
    </row>
    <row r="193" spans="1:4" ht="25.5" customHeight="1">
      <c r="A193" s="142"/>
      <c r="B193" s="20"/>
      <c r="C193" s="80" t="s">
        <v>616</v>
      </c>
      <c r="D193" s="26">
        <v>110000</v>
      </c>
    </row>
    <row r="194" spans="1:4" ht="12.75" customHeight="1">
      <c r="A194" s="142"/>
      <c r="B194" s="20"/>
      <c r="C194" s="80" t="s">
        <v>82</v>
      </c>
      <c r="D194" s="26"/>
    </row>
    <row r="195" spans="1:4" ht="12.75" customHeight="1">
      <c r="A195" s="142"/>
      <c r="B195" s="20"/>
      <c r="C195" s="80" t="s">
        <v>96</v>
      </c>
      <c r="D195" s="26">
        <v>24984</v>
      </c>
    </row>
    <row r="196" spans="1:4" ht="12.75" customHeight="1">
      <c r="A196" s="142"/>
      <c r="B196" s="20"/>
      <c r="C196" s="80" t="s">
        <v>353</v>
      </c>
      <c r="D196" s="26">
        <v>10000</v>
      </c>
    </row>
    <row r="197" spans="1:4" ht="12.75" customHeight="1">
      <c r="A197" s="142"/>
      <c r="B197" s="20"/>
      <c r="C197" s="80" t="s">
        <v>97</v>
      </c>
      <c r="D197" s="26">
        <v>30000</v>
      </c>
    </row>
    <row r="198" spans="1:4" ht="12.75" customHeight="1">
      <c r="A198" s="142"/>
      <c r="B198" s="20"/>
      <c r="C198" s="80" t="s">
        <v>240</v>
      </c>
      <c r="D198" s="26">
        <v>10000</v>
      </c>
    </row>
    <row r="199" spans="1:4" ht="12.75" customHeight="1">
      <c r="A199" s="142"/>
      <c r="B199" s="141"/>
      <c r="C199" s="80"/>
      <c r="D199" s="26"/>
    </row>
    <row r="200" spans="1:4" ht="12.75" customHeight="1">
      <c r="A200" s="142"/>
      <c r="B200" s="141" t="s">
        <v>134</v>
      </c>
      <c r="C200" s="143" t="s">
        <v>135</v>
      </c>
      <c r="D200" s="29">
        <f>D201+D214</f>
        <v>15472</v>
      </c>
    </row>
    <row r="201" spans="1:4" ht="12.75" customHeight="1">
      <c r="A201" s="142"/>
      <c r="B201" s="20"/>
      <c r="C201" s="144" t="s">
        <v>104</v>
      </c>
      <c r="D201" s="26">
        <f>D202+D206</f>
        <v>11272</v>
      </c>
    </row>
    <row r="202" spans="1:4" ht="12.75" customHeight="1">
      <c r="A202" s="142"/>
      <c r="B202" s="20"/>
      <c r="C202" s="144" t="s">
        <v>516</v>
      </c>
      <c r="D202" s="26">
        <f>SUM(D204:D205)</f>
        <v>3050</v>
      </c>
    </row>
    <row r="203" spans="1:4" ht="12.75" customHeight="1">
      <c r="A203" s="142"/>
      <c r="B203" s="20"/>
      <c r="C203" s="144" t="s">
        <v>82</v>
      </c>
      <c r="D203" s="26"/>
    </row>
    <row r="204" spans="1:4" ht="12.75" customHeight="1">
      <c r="A204" s="142"/>
      <c r="B204" s="20"/>
      <c r="C204" s="144" t="s">
        <v>421</v>
      </c>
      <c r="D204" s="26">
        <v>2150</v>
      </c>
    </row>
    <row r="205" spans="1:4" ht="12.75" customHeight="1">
      <c r="A205" s="142"/>
      <c r="B205" s="20"/>
      <c r="C205" s="144" t="s">
        <v>690</v>
      </c>
      <c r="D205" s="26">
        <v>900</v>
      </c>
    </row>
    <row r="206" spans="1:4" ht="12.75" customHeight="1">
      <c r="A206" s="142"/>
      <c r="B206" s="20"/>
      <c r="C206" s="144" t="s">
        <v>517</v>
      </c>
      <c r="D206" s="26">
        <v>8222</v>
      </c>
    </row>
    <row r="207" spans="1:4" ht="12.75" customHeight="1">
      <c r="A207" s="142"/>
      <c r="B207" s="20"/>
      <c r="C207" s="144" t="s">
        <v>82</v>
      </c>
      <c r="D207" s="26"/>
    </row>
    <row r="208" spans="1:4" ht="12.75" customHeight="1">
      <c r="A208" s="142"/>
      <c r="B208" s="20"/>
      <c r="C208" s="144" t="s">
        <v>122</v>
      </c>
      <c r="D208" s="26">
        <v>7622</v>
      </c>
    </row>
    <row r="209" spans="1:4" ht="12.75" customHeight="1" hidden="1">
      <c r="A209" s="142"/>
      <c r="B209" s="20"/>
      <c r="C209" s="147"/>
      <c r="D209" s="27"/>
    </row>
    <row r="210" spans="1:4" ht="12.75" customHeight="1" hidden="1">
      <c r="A210" s="142"/>
      <c r="B210" s="136" t="s">
        <v>697</v>
      </c>
      <c r="C210" s="147" t="s">
        <v>685</v>
      </c>
      <c r="D210" s="27"/>
    </row>
    <row r="211" spans="1:4" ht="12.75" customHeight="1" hidden="1">
      <c r="A211" s="142"/>
      <c r="B211" s="20"/>
      <c r="C211" s="147"/>
      <c r="D211" s="27"/>
    </row>
    <row r="212" spans="1:4" ht="12.75" customHeight="1" hidden="1">
      <c r="A212" s="142"/>
      <c r="B212" s="20"/>
      <c r="C212" s="147"/>
      <c r="D212" s="27"/>
    </row>
    <row r="213" spans="1:4" ht="12.75" customHeight="1">
      <c r="A213" s="142"/>
      <c r="B213" s="20"/>
      <c r="C213" s="147"/>
      <c r="D213" s="27"/>
    </row>
    <row r="214" spans="1:4" ht="12.75" customHeight="1">
      <c r="A214" s="142"/>
      <c r="B214" s="20"/>
      <c r="C214" s="147" t="s">
        <v>413</v>
      </c>
      <c r="D214" s="27">
        <f>D215</f>
        <v>4200</v>
      </c>
    </row>
    <row r="215" spans="1:4" ht="12.75" customHeight="1">
      <c r="A215" s="142"/>
      <c r="B215" s="20"/>
      <c r="C215" s="144" t="s">
        <v>617</v>
      </c>
      <c r="D215" s="26">
        <v>4200</v>
      </c>
    </row>
    <row r="216" spans="1:4" ht="12.75" customHeight="1" thickBot="1">
      <c r="A216" s="142"/>
      <c r="B216" s="20"/>
      <c r="C216" s="147"/>
      <c r="D216" s="28"/>
    </row>
    <row r="217" spans="1:4" ht="45.75" customHeight="1" thickBot="1">
      <c r="A217" s="18" t="s">
        <v>45</v>
      </c>
      <c r="B217" s="19"/>
      <c r="C217" s="34" t="s">
        <v>492</v>
      </c>
      <c r="D217" s="24">
        <f>D218</f>
        <v>42200</v>
      </c>
    </row>
    <row r="218" spans="1:4" ht="12.75" customHeight="1">
      <c r="A218" s="20"/>
      <c r="B218" s="138" t="s">
        <v>462</v>
      </c>
      <c r="C218" s="139" t="s">
        <v>463</v>
      </c>
      <c r="D218" s="25">
        <f>D220</f>
        <v>42200</v>
      </c>
    </row>
    <row r="219" spans="1:4" ht="12.75" customHeight="1">
      <c r="A219" s="20"/>
      <c r="B219" s="22"/>
      <c r="C219" s="10" t="s">
        <v>32</v>
      </c>
      <c r="D219" s="26"/>
    </row>
    <row r="220" spans="1:4" ht="12.75" customHeight="1">
      <c r="A220" s="20"/>
      <c r="B220" s="22"/>
      <c r="C220" s="10" t="s">
        <v>83</v>
      </c>
      <c r="D220" s="26">
        <f>SUM(D221:D225)</f>
        <v>42200</v>
      </c>
    </row>
    <row r="221" spans="1:4" ht="12.75" customHeight="1">
      <c r="A221" s="20"/>
      <c r="B221" s="22"/>
      <c r="C221" s="10" t="s">
        <v>428</v>
      </c>
      <c r="D221" s="26">
        <v>30000</v>
      </c>
    </row>
    <row r="222" spans="1:4" ht="12.75" customHeight="1">
      <c r="A222" s="20"/>
      <c r="B222" s="22"/>
      <c r="C222" s="10" t="s">
        <v>429</v>
      </c>
      <c r="D222" s="26">
        <v>4000</v>
      </c>
    </row>
    <row r="223" spans="1:4" ht="12.75" customHeight="1">
      <c r="A223" s="20"/>
      <c r="B223" s="22"/>
      <c r="C223" s="10" t="s">
        <v>430</v>
      </c>
      <c r="D223" s="26">
        <v>6000</v>
      </c>
    </row>
    <row r="224" spans="1:4" ht="12.75" customHeight="1">
      <c r="A224" s="20"/>
      <c r="B224" s="22"/>
      <c r="C224" s="10" t="s">
        <v>354</v>
      </c>
      <c r="D224" s="26">
        <v>200</v>
      </c>
    </row>
    <row r="225" spans="1:4" ht="12.75" customHeight="1">
      <c r="A225" s="20"/>
      <c r="B225" s="22"/>
      <c r="C225" s="10" t="s">
        <v>523</v>
      </c>
      <c r="D225" s="26">
        <v>2000</v>
      </c>
    </row>
    <row r="226" spans="1:4" ht="12.75" customHeight="1" thickBot="1">
      <c r="A226" s="20"/>
      <c r="B226" s="22"/>
      <c r="C226" s="10"/>
      <c r="D226" s="26"/>
    </row>
    <row r="227" spans="1:4" ht="12.75" customHeight="1" thickBot="1">
      <c r="A227" s="18" t="s">
        <v>136</v>
      </c>
      <c r="B227" s="19"/>
      <c r="C227" s="34" t="s">
        <v>137</v>
      </c>
      <c r="D227" s="24">
        <f>D228</f>
        <v>120000</v>
      </c>
    </row>
    <row r="228" spans="1:4" ht="26.25" customHeight="1">
      <c r="A228" s="20"/>
      <c r="B228" s="21" t="s">
        <v>138</v>
      </c>
      <c r="C228" s="35" t="s">
        <v>139</v>
      </c>
      <c r="D228" s="29">
        <f>D230</f>
        <v>120000</v>
      </c>
    </row>
    <row r="229" spans="1:4" ht="12.75" customHeight="1">
      <c r="A229" s="20"/>
      <c r="B229" s="22"/>
      <c r="C229" s="35" t="s">
        <v>32</v>
      </c>
      <c r="D229" s="29"/>
    </row>
    <row r="230" spans="1:4" ht="12.75" customHeight="1">
      <c r="A230" s="20"/>
      <c r="B230" s="22"/>
      <c r="C230" s="32" t="s">
        <v>83</v>
      </c>
      <c r="D230" s="26">
        <f>SUM(D231:D231)</f>
        <v>120000</v>
      </c>
    </row>
    <row r="231" spans="1:4" ht="12.75" customHeight="1">
      <c r="A231" s="20"/>
      <c r="B231" s="22"/>
      <c r="C231" s="33" t="s">
        <v>519</v>
      </c>
      <c r="D231" s="27">
        <v>120000</v>
      </c>
    </row>
    <row r="232" spans="1:4" ht="12.75" customHeight="1" thickBot="1">
      <c r="A232" s="20"/>
      <c r="B232" s="22"/>
      <c r="C232" s="32"/>
      <c r="D232" s="26"/>
    </row>
    <row r="233" spans="1:4" ht="18" customHeight="1" thickBot="1">
      <c r="A233" s="18" t="s">
        <v>51</v>
      </c>
      <c r="B233" s="19"/>
      <c r="C233" s="34" t="s">
        <v>52</v>
      </c>
      <c r="D233" s="24">
        <f>D234</f>
        <v>10000</v>
      </c>
    </row>
    <row r="234" spans="1:4" ht="12.75" customHeight="1">
      <c r="A234" s="20"/>
      <c r="B234" s="21" t="s">
        <v>140</v>
      </c>
      <c r="C234" s="35" t="s">
        <v>141</v>
      </c>
      <c r="D234" s="29">
        <f>D235</f>
        <v>10000</v>
      </c>
    </row>
    <row r="235" spans="1:4" ht="12.75" customHeight="1">
      <c r="A235" s="20"/>
      <c r="B235" s="22"/>
      <c r="C235" s="32" t="s">
        <v>83</v>
      </c>
      <c r="D235" s="26">
        <f>D237</f>
        <v>10000</v>
      </c>
    </row>
    <row r="236" spans="1:4" ht="12.75" customHeight="1">
      <c r="A236" s="20"/>
      <c r="B236" s="22"/>
      <c r="C236" s="33" t="s">
        <v>32</v>
      </c>
      <c r="D236" s="26"/>
    </row>
    <row r="237" spans="1:4" ht="12.75" customHeight="1">
      <c r="A237" s="20"/>
      <c r="B237" s="22"/>
      <c r="C237" s="33" t="s">
        <v>556</v>
      </c>
      <c r="D237" s="26">
        <v>10000</v>
      </c>
    </row>
    <row r="238" spans="1:4" ht="12.75" customHeight="1" thickBot="1">
      <c r="A238" s="20"/>
      <c r="B238" s="22"/>
      <c r="C238" s="33"/>
      <c r="D238" s="26"/>
    </row>
    <row r="239" spans="1:4" ht="18" customHeight="1" thickBot="1">
      <c r="A239" s="18" t="s">
        <v>53</v>
      </c>
      <c r="B239" s="19"/>
      <c r="C239" s="34" t="s">
        <v>54</v>
      </c>
      <c r="D239" s="24">
        <f>D240+D247+D261+D268+D275+D281+D288+D292+D254</f>
        <v>9839870</v>
      </c>
    </row>
    <row r="240" spans="1:4" ht="12.75" customHeight="1">
      <c r="A240" s="20"/>
      <c r="B240" s="21" t="s">
        <v>142</v>
      </c>
      <c r="C240" s="35" t="s">
        <v>143</v>
      </c>
      <c r="D240" s="25">
        <f>D242</f>
        <v>4081430</v>
      </c>
    </row>
    <row r="241" spans="1:4" ht="12.75" customHeight="1">
      <c r="A241" s="20"/>
      <c r="B241" s="22"/>
      <c r="C241" s="32" t="s">
        <v>82</v>
      </c>
      <c r="D241" s="26"/>
    </row>
    <row r="242" spans="1:4" ht="12.75" customHeight="1">
      <c r="A242" s="20"/>
      <c r="B242" s="22"/>
      <c r="C242" s="32" t="s">
        <v>83</v>
      </c>
      <c r="D242" s="26">
        <v>4081430</v>
      </c>
    </row>
    <row r="243" spans="1:4" ht="12.75" customHeight="1">
      <c r="A243" s="20"/>
      <c r="B243" s="22"/>
      <c r="C243" s="32" t="s">
        <v>82</v>
      </c>
      <c r="D243" s="26"/>
    </row>
    <row r="244" spans="1:4" ht="12.75" customHeight="1">
      <c r="A244" s="20"/>
      <c r="B244" s="22"/>
      <c r="C244" s="32" t="s">
        <v>122</v>
      </c>
      <c r="D244" s="26">
        <v>3187220</v>
      </c>
    </row>
    <row r="245" spans="1:4" ht="12.75" customHeight="1">
      <c r="A245" s="20"/>
      <c r="B245" s="22"/>
      <c r="C245" s="32" t="s">
        <v>698</v>
      </c>
      <c r="D245" s="26">
        <v>23550</v>
      </c>
    </row>
    <row r="246" spans="1:4" ht="12.75" customHeight="1">
      <c r="A246" s="20"/>
      <c r="B246" s="22"/>
      <c r="C246" s="32"/>
      <c r="D246" s="26"/>
    </row>
    <row r="247" spans="1:4" ht="12.75" customHeight="1">
      <c r="A247" s="20"/>
      <c r="B247" s="23" t="s">
        <v>145</v>
      </c>
      <c r="C247" s="32" t="s">
        <v>146</v>
      </c>
      <c r="D247" s="26">
        <f>D249</f>
        <v>397980</v>
      </c>
    </row>
    <row r="248" spans="1:4" ht="12.75" customHeight="1">
      <c r="A248" s="20"/>
      <c r="B248" s="22"/>
      <c r="C248" s="32" t="s">
        <v>82</v>
      </c>
      <c r="D248" s="26"/>
    </row>
    <row r="249" spans="1:4" ht="12.75" customHeight="1">
      <c r="A249" s="20"/>
      <c r="B249" s="22"/>
      <c r="C249" s="32" t="s">
        <v>83</v>
      </c>
      <c r="D249" s="26">
        <v>397980</v>
      </c>
    </row>
    <row r="250" spans="1:4" ht="12.75" customHeight="1">
      <c r="A250" s="20"/>
      <c r="B250" s="22"/>
      <c r="C250" s="32" t="s">
        <v>82</v>
      </c>
      <c r="D250" s="26"/>
    </row>
    <row r="251" spans="1:4" ht="12.75" customHeight="1">
      <c r="A251" s="20"/>
      <c r="B251" s="22"/>
      <c r="C251" s="32" t="s">
        <v>122</v>
      </c>
      <c r="D251" s="26">
        <v>352990</v>
      </c>
    </row>
    <row r="252" spans="1:4" ht="12.75" customHeight="1">
      <c r="A252" s="20"/>
      <c r="B252" s="22"/>
      <c r="C252" s="32" t="s">
        <v>698</v>
      </c>
      <c r="D252" s="26">
        <v>2600</v>
      </c>
    </row>
    <row r="253" spans="1:4" ht="12.75" customHeight="1">
      <c r="A253" s="20"/>
      <c r="B253" s="141"/>
      <c r="C253" s="32"/>
      <c r="D253" s="26"/>
    </row>
    <row r="254" spans="1:4" ht="12.75" customHeight="1">
      <c r="A254" s="20"/>
      <c r="B254" s="141" t="s">
        <v>532</v>
      </c>
      <c r="C254" s="32" t="s">
        <v>170</v>
      </c>
      <c r="D254" s="26">
        <f>D256</f>
        <v>2186700</v>
      </c>
    </row>
    <row r="255" spans="1:4" ht="12.75" customHeight="1">
      <c r="A255" s="20"/>
      <c r="B255" s="22"/>
      <c r="C255" s="32" t="s">
        <v>82</v>
      </c>
      <c r="D255" s="26"/>
    </row>
    <row r="256" spans="1:4" ht="12.75" customHeight="1">
      <c r="A256" s="20"/>
      <c r="B256" s="22"/>
      <c r="C256" s="32" t="s">
        <v>83</v>
      </c>
      <c r="D256" s="26">
        <v>2186700</v>
      </c>
    </row>
    <row r="257" spans="1:4" ht="12.75" customHeight="1">
      <c r="A257" s="20"/>
      <c r="B257" s="22"/>
      <c r="C257" s="32" t="s">
        <v>82</v>
      </c>
      <c r="D257" s="26"/>
    </row>
    <row r="258" spans="1:4" ht="12.75" customHeight="1">
      <c r="A258" s="20"/>
      <c r="B258" s="22"/>
      <c r="C258" s="32" t="s">
        <v>122</v>
      </c>
      <c r="D258" s="26">
        <v>1549180</v>
      </c>
    </row>
    <row r="259" spans="1:4" ht="12.75" customHeight="1">
      <c r="A259" s="20"/>
      <c r="B259" s="22"/>
      <c r="C259" s="32" t="s">
        <v>698</v>
      </c>
      <c r="D259" s="26">
        <v>10990</v>
      </c>
    </row>
    <row r="260" spans="1:4" ht="12.75" customHeight="1">
      <c r="A260" s="20"/>
      <c r="B260" s="22"/>
      <c r="C260" s="32"/>
      <c r="D260" s="26"/>
    </row>
    <row r="261" spans="1:4" ht="12.75" customHeight="1">
      <c r="A261" s="20"/>
      <c r="B261" s="23" t="s">
        <v>147</v>
      </c>
      <c r="C261" s="32" t="s">
        <v>148</v>
      </c>
      <c r="D261" s="26">
        <f>D263</f>
        <v>2534400</v>
      </c>
    </row>
    <row r="262" spans="1:4" ht="12.75" customHeight="1">
      <c r="A262" s="20"/>
      <c r="B262" s="22"/>
      <c r="C262" s="32" t="s">
        <v>82</v>
      </c>
      <c r="D262" s="26"/>
    </row>
    <row r="263" spans="1:4" ht="12.75" customHeight="1">
      <c r="A263" s="20"/>
      <c r="B263" s="22"/>
      <c r="C263" s="32" t="s">
        <v>83</v>
      </c>
      <c r="D263" s="26">
        <v>2534400</v>
      </c>
    </row>
    <row r="264" spans="1:4" ht="12.75" customHeight="1">
      <c r="A264" s="20"/>
      <c r="B264" s="22"/>
      <c r="C264" s="32" t="s">
        <v>82</v>
      </c>
      <c r="D264" s="131"/>
    </row>
    <row r="265" spans="1:4" ht="12.75" customHeight="1">
      <c r="A265" s="20"/>
      <c r="B265" s="22"/>
      <c r="C265" s="32" t="s">
        <v>122</v>
      </c>
      <c r="D265" s="26">
        <v>2044050</v>
      </c>
    </row>
    <row r="266" spans="1:4" ht="12.75" customHeight="1">
      <c r="A266" s="20"/>
      <c r="B266" s="22"/>
      <c r="C266" s="32" t="s">
        <v>698</v>
      </c>
      <c r="D266" s="26">
        <v>14770</v>
      </c>
    </row>
    <row r="267" spans="1:4" ht="12.75" customHeight="1">
      <c r="A267" s="20"/>
      <c r="B267" s="22"/>
      <c r="C267" s="32"/>
      <c r="D267" s="26"/>
    </row>
    <row r="268" spans="1:4" ht="12.75" customHeight="1">
      <c r="A268" s="20"/>
      <c r="B268" s="23" t="s">
        <v>149</v>
      </c>
      <c r="C268" s="32" t="s">
        <v>150</v>
      </c>
      <c r="D268" s="26">
        <f>D270</f>
        <v>92130</v>
      </c>
    </row>
    <row r="269" spans="1:4" ht="12.75" customHeight="1">
      <c r="A269" s="20"/>
      <c r="B269" s="22"/>
      <c r="C269" s="32" t="s">
        <v>82</v>
      </c>
      <c r="D269" s="26"/>
    </row>
    <row r="270" spans="1:4" ht="12.75" customHeight="1">
      <c r="A270" s="20"/>
      <c r="B270" s="22"/>
      <c r="C270" s="32" t="s">
        <v>83</v>
      </c>
      <c r="D270" s="26">
        <v>92130</v>
      </c>
    </row>
    <row r="271" spans="1:4" ht="12.75" customHeight="1">
      <c r="A271" s="20"/>
      <c r="B271" s="22"/>
      <c r="C271" s="32" t="s">
        <v>82</v>
      </c>
      <c r="D271" s="26"/>
    </row>
    <row r="272" spans="1:4" ht="12.75" customHeight="1">
      <c r="A272" s="20"/>
      <c r="B272" s="22"/>
      <c r="C272" s="32" t="s">
        <v>122</v>
      </c>
      <c r="D272" s="26">
        <v>81710</v>
      </c>
    </row>
    <row r="273" spans="1:4" ht="12.75" customHeight="1">
      <c r="A273" s="20"/>
      <c r="B273" s="22"/>
      <c r="C273" s="32" t="s">
        <v>698</v>
      </c>
      <c r="D273" s="26">
        <v>620</v>
      </c>
    </row>
    <row r="274" spans="1:4" ht="12.75" customHeight="1">
      <c r="A274" s="20"/>
      <c r="B274" s="22"/>
      <c r="C274" s="32"/>
      <c r="D274" s="26"/>
    </row>
    <row r="275" spans="1:4" ht="12.75" customHeight="1">
      <c r="A275" s="20"/>
      <c r="B275" s="23" t="s">
        <v>151</v>
      </c>
      <c r="C275" s="32" t="s">
        <v>152</v>
      </c>
      <c r="D275" s="26">
        <f>D277</f>
        <v>95000</v>
      </c>
    </row>
    <row r="276" spans="1:4" ht="12.75" customHeight="1">
      <c r="A276" s="20"/>
      <c r="B276" s="22"/>
      <c r="C276" s="32" t="s">
        <v>82</v>
      </c>
      <c r="D276" s="26"/>
    </row>
    <row r="277" spans="1:4" ht="12.75" customHeight="1">
      <c r="A277" s="20"/>
      <c r="B277" s="22"/>
      <c r="C277" s="32" t="s">
        <v>153</v>
      </c>
      <c r="D277" s="26">
        <v>95000</v>
      </c>
    </row>
    <row r="278" spans="1:4" ht="12.75" customHeight="1">
      <c r="A278" s="20"/>
      <c r="B278" s="22"/>
      <c r="C278" s="32" t="s">
        <v>82</v>
      </c>
      <c r="D278" s="26"/>
    </row>
    <row r="279" spans="1:4" ht="25.5" customHeight="1">
      <c r="A279" s="20"/>
      <c r="B279" s="22"/>
      <c r="C279" s="32" t="s">
        <v>241</v>
      </c>
      <c r="D279" s="26">
        <v>45000</v>
      </c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3" t="s">
        <v>154</v>
      </c>
      <c r="C281" s="32" t="s">
        <v>155</v>
      </c>
      <c r="D281" s="26">
        <f>D283</f>
        <v>333110</v>
      </c>
    </row>
    <row r="282" spans="1:4" ht="12.75" customHeight="1">
      <c r="A282" s="20"/>
      <c r="B282" s="22"/>
      <c r="C282" s="32" t="s">
        <v>82</v>
      </c>
      <c r="D282" s="26"/>
    </row>
    <row r="283" spans="1:4" ht="12.75" customHeight="1">
      <c r="A283" s="20"/>
      <c r="B283" s="22"/>
      <c r="C283" s="32" t="s">
        <v>83</v>
      </c>
      <c r="D283" s="26">
        <v>333110</v>
      </c>
    </row>
    <row r="284" spans="1:4" ht="12.75" customHeight="1">
      <c r="A284" s="20"/>
      <c r="B284" s="22"/>
      <c r="C284" s="32" t="s">
        <v>82</v>
      </c>
      <c r="D284" s="26"/>
    </row>
    <row r="285" spans="1:4" ht="12.75" customHeight="1">
      <c r="A285" s="20"/>
      <c r="B285" s="22"/>
      <c r="C285" s="32" t="s">
        <v>122</v>
      </c>
      <c r="D285" s="26">
        <v>302250</v>
      </c>
    </row>
    <row r="286" spans="1:4" ht="12.75" customHeight="1">
      <c r="A286" s="20"/>
      <c r="B286" s="22"/>
      <c r="C286" s="32" t="s">
        <v>698</v>
      </c>
      <c r="D286" s="26">
        <v>2300</v>
      </c>
    </row>
    <row r="287" spans="1:4" ht="12.75" customHeight="1">
      <c r="A287" s="20"/>
      <c r="B287" s="22"/>
      <c r="C287" s="32"/>
      <c r="D287" s="26"/>
    </row>
    <row r="288" spans="1:4" ht="12.75" customHeight="1">
      <c r="A288" s="20"/>
      <c r="B288" s="23" t="s">
        <v>156</v>
      </c>
      <c r="C288" s="32" t="s">
        <v>157</v>
      </c>
      <c r="D288" s="26">
        <f>D290</f>
        <v>45120</v>
      </c>
    </row>
    <row r="289" spans="1:4" ht="12.75" customHeight="1">
      <c r="A289" s="20"/>
      <c r="B289" s="22"/>
      <c r="C289" s="32" t="s">
        <v>32</v>
      </c>
      <c r="D289" s="26"/>
    </row>
    <row r="290" spans="1:4" ht="12.75" customHeight="1">
      <c r="A290" s="20"/>
      <c r="B290" s="22"/>
      <c r="C290" s="32" t="s">
        <v>83</v>
      </c>
      <c r="D290" s="26">
        <v>45120</v>
      </c>
    </row>
    <row r="291" spans="1:4" ht="12.75" customHeight="1">
      <c r="A291" s="20"/>
      <c r="B291" s="22"/>
      <c r="C291" s="32"/>
      <c r="D291" s="26"/>
    </row>
    <row r="292" spans="1:4" ht="12.75" customHeight="1">
      <c r="A292" s="20"/>
      <c r="B292" s="23" t="s">
        <v>158</v>
      </c>
      <c r="C292" s="32" t="s">
        <v>103</v>
      </c>
      <c r="D292" s="26">
        <f>D294</f>
        <v>74000</v>
      </c>
    </row>
    <row r="293" spans="1:4" ht="12.75" customHeight="1">
      <c r="A293" s="20"/>
      <c r="B293" s="22"/>
      <c r="C293" s="32" t="s">
        <v>82</v>
      </c>
      <c r="D293" s="26"/>
    </row>
    <row r="294" spans="1:4" ht="12.75" customHeight="1">
      <c r="A294" s="20"/>
      <c r="B294" s="22"/>
      <c r="C294" s="32" t="s">
        <v>83</v>
      </c>
      <c r="D294" s="26">
        <v>74000</v>
      </c>
    </row>
    <row r="295" spans="1:4" ht="13.5" thickBot="1">
      <c r="A295" s="20"/>
      <c r="B295" s="22"/>
      <c r="C295" s="33"/>
      <c r="D295" s="26"/>
    </row>
    <row r="296" spans="1:4" ht="18" customHeight="1" thickBot="1">
      <c r="A296" s="18" t="s">
        <v>159</v>
      </c>
      <c r="B296" s="19"/>
      <c r="C296" s="34" t="s">
        <v>160</v>
      </c>
      <c r="D296" s="24">
        <f>D297+D301+D309</f>
        <v>208557</v>
      </c>
    </row>
    <row r="297" spans="1:4" s="269" customFormat="1" ht="12.75" customHeight="1">
      <c r="A297" s="276"/>
      <c r="B297" s="340" t="s">
        <v>699</v>
      </c>
      <c r="C297" s="341" t="s">
        <v>700</v>
      </c>
      <c r="D297" s="342">
        <f>D299</f>
        <v>12800</v>
      </c>
    </row>
    <row r="298" spans="1:4" s="269" customFormat="1" ht="12.75" customHeight="1">
      <c r="A298" s="276"/>
      <c r="B298" s="275"/>
      <c r="C298" s="287" t="s">
        <v>32</v>
      </c>
      <c r="D298" s="344"/>
    </row>
    <row r="299" spans="1:4" s="269" customFormat="1" ht="12.75" customHeight="1">
      <c r="A299" s="276"/>
      <c r="B299" s="275"/>
      <c r="C299" s="287" t="s">
        <v>83</v>
      </c>
      <c r="D299" s="344">
        <v>12800</v>
      </c>
    </row>
    <row r="300" spans="1:4" s="269" customFormat="1" ht="12.75" customHeight="1">
      <c r="A300" s="276"/>
      <c r="B300" s="346"/>
      <c r="C300" s="287"/>
      <c r="D300" s="344"/>
    </row>
    <row r="301" spans="1:4" ht="12.75" customHeight="1">
      <c r="A301" s="20"/>
      <c r="B301" s="21" t="s">
        <v>161</v>
      </c>
      <c r="C301" s="35" t="s">
        <v>162</v>
      </c>
      <c r="D301" s="29">
        <f>D303</f>
        <v>187200</v>
      </c>
    </row>
    <row r="302" spans="1:4" ht="12.75" customHeight="1">
      <c r="A302" s="20"/>
      <c r="B302" s="22"/>
      <c r="C302" s="32" t="s">
        <v>82</v>
      </c>
      <c r="D302" s="26"/>
    </row>
    <row r="303" spans="1:4" ht="12.75" customHeight="1">
      <c r="A303" s="20"/>
      <c r="B303" s="22"/>
      <c r="C303" s="32" t="s">
        <v>83</v>
      </c>
      <c r="D303" s="26">
        <v>187200</v>
      </c>
    </row>
    <row r="304" spans="1:4" ht="12.75" customHeight="1">
      <c r="A304" s="20"/>
      <c r="B304" s="22"/>
      <c r="C304" s="32" t="s">
        <v>82</v>
      </c>
      <c r="D304" s="26"/>
    </row>
    <row r="305" spans="1:4" ht="12.75" customHeight="1">
      <c r="A305" s="20"/>
      <c r="B305" s="22"/>
      <c r="C305" s="32" t="s">
        <v>436</v>
      </c>
      <c r="D305" s="26">
        <v>105000</v>
      </c>
    </row>
    <row r="306" spans="1:4" ht="12.75" customHeight="1">
      <c r="A306" s="20"/>
      <c r="B306" s="22"/>
      <c r="C306" s="33" t="s">
        <v>690</v>
      </c>
      <c r="D306" s="26">
        <v>24440</v>
      </c>
    </row>
    <row r="307" spans="1:4" ht="12.75" customHeight="1">
      <c r="A307" s="20"/>
      <c r="B307" s="22"/>
      <c r="C307" s="33" t="s">
        <v>92</v>
      </c>
      <c r="D307" s="26">
        <v>17000</v>
      </c>
    </row>
    <row r="308" spans="1:4" ht="12.75" customHeight="1">
      <c r="A308" s="20"/>
      <c r="B308" s="22"/>
      <c r="C308" s="33"/>
      <c r="D308" s="26"/>
    </row>
    <row r="309" spans="1:4" ht="12.75" customHeight="1">
      <c r="A309" s="20"/>
      <c r="B309" s="136" t="s">
        <v>391</v>
      </c>
      <c r="C309" s="33" t="s">
        <v>103</v>
      </c>
      <c r="D309" s="26">
        <v>8557</v>
      </c>
    </row>
    <row r="310" spans="1:4" ht="12.75" customHeight="1">
      <c r="A310" s="20"/>
      <c r="B310" s="22"/>
      <c r="C310" s="33" t="s">
        <v>32</v>
      </c>
      <c r="D310" s="26"/>
    </row>
    <row r="311" spans="1:4" ht="12.75" customHeight="1">
      <c r="A311" s="20"/>
      <c r="B311" s="22"/>
      <c r="C311" s="33" t="s">
        <v>83</v>
      </c>
      <c r="D311" s="26">
        <v>2500</v>
      </c>
    </row>
    <row r="312" spans="1:4" ht="12.75" customHeight="1">
      <c r="A312" s="20"/>
      <c r="B312" s="22"/>
      <c r="C312" s="33" t="s">
        <v>32</v>
      </c>
      <c r="D312" s="26"/>
    </row>
    <row r="313" spans="1:4" ht="12.75" customHeight="1">
      <c r="A313" s="20"/>
      <c r="B313" s="22"/>
      <c r="C313" s="33" t="s">
        <v>390</v>
      </c>
      <c r="D313" s="26">
        <v>1500</v>
      </c>
    </row>
    <row r="314" spans="1:4" ht="12.75" customHeight="1">
      <c r="A314" s="20"/>
      <c r="B314" s="22"/>
      <c r="C314" s="33" t="s">
        <v>98</v>
      </c>
      <c r="D314" s="26">
        <v>1000</v>
      </c>
    </row>
    <row r="315" spans="1:4" ht="12.75" customHeight="1">
      <c r="A315" s="20"/>
      <c r="B315" s="22"/>
      <c r="C315" s="33" t="s">
        <v>413</v>
      </c>
      <c r="D315" s="26">
        <f>D316</f>
        <v>6057</v>
      </c>
    </row>
    <row r="316" spans="1:4" ht="12.75" customHeight="1">
      <c r="A316" s="20"/>
      <c r="B316" s="22"/>
      <c r="C316" s="33" t="s">
        <v>356</v>
      </c>
      <c r="D316" s="26">
        <v>6057</v>
      </c>
    </row>
    <row r="317" spans="1:4" ht="13.5" thickBot="1">
      <c r="A317" s="20"/>
      <c r="B317" s="22"/>
      <c r="C317" s="33"/>
      <c r="D317" s="26"/>
    </row>
    <row r="318" spans="1:4" ht="13.5" thickBot="1">
      <c r="A318" s="121" t="s">
        <v>395</v>
      </c>
      <c r="B318" s="280"/>
      <c r="C318" s="123" t="s">
        <v>396</v>
      </c>
      <c r="D318" s="130">
        <f>D323+D329+D333+D337+D341+D347+D356+D319</f>
        <v>3917297</v>
      </c>
    </row>
    <row r="319" spans="1:4" s="269" customFormat="1" ht="12.75" customHeight="1">
      <c r="A319" s="268"/>
      <c r="B319" s="283" t="s">
        <v>598</v>
      </c>
      <c r="C319" s="281" t="s">
        <v>599</v>
      </c>
      <c r="D319" s="271">
        <f>D321</f>
        <v>85000</v>
      </c>
    </row>
    <row r="320" spans="1:4" s="269" customFormat="1" ht="12.75" customHeight="1">
      <c r="A320" s="268"/>
      <c r="B320" s="284"/>
      <c r="C320" s="281" t="s">
        <v>32</v>
      </c>
      <c r="D320" s="272"/>
    </row>
    <row r="321" spans="1:4" s="269" customFormat="1" ht="12.75" customHeight="1">
      <c r="A321" s="268"/>
      <c r="B321" s="270"/>
      <c r="C321" s="281" t="s">
        <v>83</v>
      </c>
      <c r="D321" s="272">
        <v>85000</v>
      </c>
    </row>
    <row r="322" spans="1:4" s="269" customFormat="1" ht="12.75" customHeight="1">
      <c r="A322" s="268"/>
      <c r="B322" s="273"/>
      <c r="C322" s="282"/>
      <c r="D322" s="267"/>
    </row>
    <row r="323" spans="1:4" s="352" customFormat="1" ht="28.5" customHeight="1">
      <c r="A323" s="349"/>
      <c r="B323" s="279" t="s">
        <v>583</v>
      </c>
      <c r="C323" s="350" t="s">
        <v>591</v>
      </c>
      <c r="D323" s="351">
        <f>D325</f>
        <v>2549773</v>
      </c>
    </row>
    <row r="324" spans="1:4" s="269" customFormat="1" ht="12.75" customHeight="1">
      <c r="A324" s="268"/>
      <c r="B324" s="270"/>
      <c r="C324" s="281" t="s">
        <v>32</v>
      </c>
      <c r="D324" s="272"/>
    </row>
    <row r="325" spans="1:4" s="269" customFormat="1" ht="12.75" customHeight="1">
      <c r="A325" s="268"/>
      <c r="B325" s="270"/>
      <c r="C325" s="281" t="s">
        <v>83</v>
      </c>
      <c r="D325" s="272">
        <v>2549773</v>
      </c>
    </row>
    <row r="326" spans="1:4" s="269" customFormat="1" ht="12.75" customHeight="1">
      <c r="A326" s="268"/>
      <c r="B326" s="270"/>
      <c r="C326" s="281" t="s">
        <v>32</v>
      </c>
      <c r="D326" s="272"/>
    </row>
    <row r="327" spans="1:4" s="269" customFormat="1" ht="12.75" customHeight="1">
      <c r="A327" s="268"/>
      <c r="B327" s="270"/>
      <c r="C327" s="282" t="s">
        <v>122</v>
      </c>
      <c r="D327" s="267">
        <v>131337</v>
      </c>
    </row>
    <row r="328" spans="1:4" s="269" customFormat="1" ht="12.75" customHeight="1">
      <c r="A328" s="268"/>
      <c r="B328" s="273"/>
      <c r="C328" s="282"/>
      <c r="D328" s="267"/>
    </row>
    <row r="329" spans="1:4" s="2" customFormat="1" ht="25.5" customHeight="1">
      <c r="A329" s="353"/>
      <c r="B329" s="354" t="s">
        <v>438</v>
      </c>
      <c r="C329" s="355" t="s">
        <v>163</v>
      </c>
      <c r="D329" s="361">
        <f>D331</f>
        <v>9000</v>
      </c>
    </row>
    <row r="330" spans="1:4" ht="12.75" customHeight="1">
      <c r="A330" s="142"/>
      <c r="B330" s="20"/>
      <c r="C330" s="278" t="s">
        <v>32</v>
      </c>
      <c r="D330" s="29"/>
    </row>
    <row r="331" spans="1:4" ht="14.25" customHeight="1">
      <c r="A331" s="142"/>
      <c r="B331" s="20"/>
      <c r="C331" s="278" t="s">
        <v>83</v>
      </c>
      <c r="D331" s="26">
        <v>9000</v>
      </c>
    </row>
    <row r="332" spans="1:4" ht="12.75" customHeight="1">
      <c r="A332" s="142"/>
      <c r="B332" s="141"/>
      <c r="C332" s="278"/>
      <c r="D332" s="26"/>
    </row>
    <row r="333" spans="1:4" s="2" customFormat="1" ht="25.5" customHeight="1">
      <c r="A333" s="353"/>
      <c r="B333" s="354" t="s">
        <v>439</v>
      </c>
      <c r="C333" s="357" t="s">
        <v>701</v>
      </c>
      <c r="D333" s="358">
        <f>D335</f>
        <v>578050</v>
      </c>
    </row>
    <row r="334" spans="1:4" ht="12.75" customHeight="1">
      <c r="A334" s="142"/>
      <c r="B334" s="20"/>
      <c r="C334" s="278" t="s">
        <v>32</v>
      </c>
      <c r="D334" s="26"/>
    </row>
    <row r="335" spans="1:4" ht="12.75" customHeight="1">
      <c r="A335" s="142"/>
      <c r="B335" s="20"/>
      <c r="C335" s="278" t="s">
        <v>83</v>
      </c>
      <c r="D335" s="26">
        <v>578050</v>
      </c>
    </row>
    <row r="336" spans="1:4" ht="12.75" customHeight="1">
      <c r="A336" s="142"/>
      <c r="B336" s="141"/>
      <c r="C336" s="278"/>
      <c r="D336" s="26"/>
    </row>
    <row r="337" spans="1:4" ht="12.75" customHeight="1">
      <c r="A337" s="142"/>
      <c r="B337" s="141" t="s">
        <v>440</v>
      </c>
      <c r="C337" s="278" t="s">
        <v>166</v>
      </c>
      <c r="D337" s="27">
        <f>D339</f>
        <v>190000</v>
      </c>
    </row>
    <row r="338" spans="1:4" ht="12.75" customHeight="1">
      <c r="A338" s="142"/>
      <c r="B338" s="20"/>
      <c r="C338" s="278" t="s">
        <v>32</v>
      </c>
      <c r="D338" s="26"/>
    </row>
    <row r="339" spans="1:4" ht="12.75" customHeight="1">
      <c r="A339" s="142"/>
      <c r="B339" s="20"/>
      <c r="C339" s="278" t="s">
        <v>83</v>
      </c>
      <c r="D339" s="26">
        <v>190000</v>
      </c>
    </row>
    <row r="340" spans="1:4" ht="12.75" customHeight="1">
      <c r="A340" s="142"/>
      <c r="B340" s="141"/>
      <c r="C340" s="277"/>
      <c r="D340" s="26"/>
    </row>
    <row r="341" spans="1:4" ht="12.75" customHeight="1">
      <c r="A341" s="142"/>
      <c r="B341" s="141" t="s">
        <v>441</v>
      </c>
      <c r="C341" s="278" t="s">
        <v>74</v>
      </c>
      <c r="D341" s="27">
        <f>D343</f>
        <v>426416</v>
      </c>
    </row>
    <row r="342" spans="1:4" ht="12.75" customHeight="1">
      <c r="A342" s="142"/>
      <c r="B342" s="20"/>
      <c r="C342" s="278" t="s">
        <v>32</v>
      </c>
      <c r="D342" s="26"/>
    </row>
    <row r="343" spans="1:4" ht="12.75" customHeight="1">
      <c r="A343" s="142"/>
      <c r="B343" s="20"/>
      <c r="C343" s="278" t="s">
        <v>83</v>
      </c>
      <c r="D343" s="26">
        <v>426416</v>
      </c>
    </row>
    <row r="344" spans="1:4" ht="12.75" customHeight="1">
      <c r="A344" s="142"/>
      <c r="B344" s="20"/>
      <c r="C344" s="278" t="s">
        <v>32</v>
      </c>
      <c r="D344" s="26"/>
    </row>
    <row r="345" spans="1:4" ht="12.75" customHeight="1">
      <c r="A345" s="142"/>
      <c r="B345" s="20"/>
      <c r="C345" s="278" t="s">
        <v>122</v>
      </c>
      <c r="D345" s="26">
        <v>388566</v>
      </c>
    </row>
    <row r="346" spans="1:4" ht="12.75" customHeight="1">
      <c r="A346" s="142"/>
      <c r="B346" s="141"/>
      <c r="C346" s="278"/>
      <c r="D346" s="26"/>
    </row>
    <row r="347" spans="1:4" ht="12.75" customHeight="1">
      <c r="A347" s="142"/>
      <c r="B347" s="141" t="s">
        <v>442</v>
      </c>
      <c r="C347" s="278" t="s">
        <v>167</v>
      </c>
      <c r="D347" s="26">
        <f>D349</f>
        <v>40000</v>
      </c>
    </row>
    <row r="348" spans="1:4" ht="12.75" customHeight="1">
      <c r="A348" s="142"/>
      <c r="B348" s="20"/>
      <c r="C348" s="278" t="s">
        <v>32</v>
      </c>
      <c r="D348" s="26"/>
    </row>
    <row r="349" spans="1:4" ht="12.75" customHeight="1">
      <c r="A349" s="142"/>
      <c r="B349" s="20"/>
      <c r="C349" s="278" t="s">
        <v>83</v>
      </c>
      <c r="D349" s="26">
        <v>40000</v>
      </c>
    </row>
    <row r="350" spans="1:4" ht="12.75" customHeight="1">
      <c r="A350" s="142"/>
      <c r="B350" s="141"/>
      <c r="C350" s="278"/>
      <c r="D350" s="26"/>
    </row>
    <row r="351" spans="1:4" ht="12.75" customHeight="1" hidden="1">
      <c r="A351" s="142"/>
      <c r="B351" s="136" t="s">
        <v>702</v>
      </c>
      <c r="C351" s="278" t="s">
        <v>685</v>
      </c>
      <c r="D351" s="26"/>
    </row>
    <row r="352" spans="1:4" ht="12.75" customHeight="1" hidden="1">
      <c r="A352" s="142"/>
      <c r="B352" s="20"/>
      <c r="C352" s="278" t="s">
        <v>32</v>
      </c>
      <c r="D352" s="26"/>
    </row>
    <row r="353" spans="1:4" ht="12.75" customHeight="1" hidden="1">
      <c r="A353" s="142"/>
      <c r="B353" s="20"/>
      <c r="C353" s="278" t="s">
        <v>83</v>
      </c>
      <c r="D353" s="26"/>
    </row>
    <row r="354" spans="1:4" ht="12.75" customHeight="1" hidden="1">
      <c r="A354" s="142"/>
      <c r="B354" s="20"/>
      <c r="C354" s="278"/>
      <c r="D354" s="26"/>
    </row>
    <row r="355" spans="1:4" ht="12.75" customHeight="1" hidden="1">
      <c r="A355" s="142"/>
      <c r="B355" s="141"/>
      <c r="C355" s="278"/>
      <c r="D355" s="26"/>
    </row>
    <row r="356" spans="1:4" ht="12.75" customHeight="1">
      <c r="A356" s="142"/>
      <c r="B356" s="141" t="s">
        <v>443</v>
      </c>
      <c r="C356" s="278" t="s">
        <v>103</v>
      </c>
      <c r="D356" s="26">
        <f>D358</f>
        <v>39058</v>
      </c>
    </row>
    <row r="357" spans="1:4" ht="12.75" customHeight="1">
      <c r="A357" s="142"/>
      <c r="B357" s="20"/>
      <c r="C357" s="278" t="s">
        <v>32</v>
      </c>
      <c r="D357" s="26"/>
    </row>
    <row r="358" spans="1:4" ht="12.75" customHeight="1">
      <c r="A358" s="142"/>
      <c r="B358" s="20"/>
      <c r="C358" s="278" t="s">
        <v>83</v>
      </c>
      <c r="D358" s="27">
        <f>SUM(D359:D360)</f>
        <v>39058</v>
      </c>
    </row>
    <row r="359" spans="1:4" ht="12.75" customHeight="1">
      <c r="A359" s="142"/>
      <c r="B359" s="20"/>
      <c r="C359" s="278" t="s">
        <v>242</v>
      </c>
      <c r="D359" s="26">
        <v>21058</v>
      </c>
    </row>
    <row r="360" spans="1:4" ht="12.75" customHeight="1">
      <c r="A360" s="142"/>
      <c r="B360" s="20"/>
      <c r="C360" s="278" t="s">
        <v>93</v>
      </c>
      <c r="D360" s="27">
        <v>18000</v>
      </c>
    </row>
    <row r="361" spans="1:4" ht="12.75" customHeight="1" thickBot="1">
      <c r="A361" s="142"/>
      <c r="B361" s="30"/>
      <c r="C361" s="285"/>
      <c r="D361" s="28"/>
    </row>
    <row r="362" spans="1:4" ht="25.5" customHeight="1" thickBot="1">
      <c r="A362" s="18" t="s">
        <v>55</v>
      </c>
      <c r="B362" s="19"/>
      <c r="C362" s="34" t="s">
        <v>56</v>
      </c>
      <c r="D362" s="24">
        <f>D363</f>
        <v>552120</v>
      </c>
    </row>
    <row r="363" spans="1:4" ht="12.75" customHeight="1">
      <c r="A363" s="20"/>
      <c r="B363" s="21" t="s">
        <v>168</v>
      </c>
      <c r="C363" s="35" t="s">
        <v>169</v>
      </c>
      <c r="D363" s="29">
        <f>D365</f>
        <v>552120</v>
      </c>
    </row>
    <row r="364" spans="1:4" ht="12.75" customHeight="1">
      <c r="A364" s="20"/>
      <c r="B364" s="22"/>
      <c r="C364" s="35" t="s">
        <v>82</v>
      </c>
      <c r="D364" s="29"/>
    </row>
    <row r="365" spans="1:4" ht="12.75" customHeight="1">
      <c r="A365" s="20"/>
      <c r="B365" s="22"/>
      <c r="C365" s="32" t="s">
        <v>83</v>
      </c>
      <c r="D365" s="26">
        <v>552120</v>
      </c>
    </row>
    <row r="366" spans="1:4" ht="12.75" customHeight="1">
      <c r="A366" s="20"/>
      <c r="B366" s="22"/>
      <c r="C366" s="32" t="s">
        <v>82</v>
      </c>
      <c r="D366" s="26"/>
    </row>
    <row r="367" spans="1:4" ht="12.75" customHeight="1">
      <c r="A367" s="20"/>
      <c r="B367" s="22"/>
      <c r="C367" s="32" t="s">
        <v>122</v>
      </c>
      <c r="D367" s="26">
        <v>357930</v>
      </c>
    </row>
    <row r="368" spans="1:4" ht="12.75" customHeight="1">
      <c r="A368" s="20"/>
      <c r="B368" s="22"/>
      <c r="C368" s="33" t="s">
        <v>5</v>
      </c>
      <c r="D368" s="26">
        <v>2710</v>
      </c>
    </row>
    <row r="369" spans="1:4" ht="12.75" customHeight="1" thickBot="1">
      <c r="A369" s="20"/>
      <c r="B369" s="22"/>
      <c r="C369" s="33"/>
      <c r="D369" s="26"/>
    </row>
    <row r="370" spans="1:4" ht="24" customHeight="1" thickBot="1">
      <c r="A370" s="18" t="s">
        <v>57</v>
      </c>
      <c r="B370" s="19"/>
      <c r="C370" s="34" t="s">
        <v>58</v>
      </c>
      <c r="D370" s="24">
        <f>D371+D384+D388+D393+D403+D407+D419</f>
        <v>7227074</v>
      </c>
    </row>
    <row r="371" spans="1:4" ht="12.75" customHeight="1">
      <c r="A371" s="20"/>
      <c r="B371" s="21" t="s">
        <v>172</v>
      </c>
      <c r="C371" s="35" t="s">
        <v>173</v>
      </c>
      <c r="D371" s="29">
        <f>D372+D378</f>
        <v>6747074</v>
      </c>
    </row>
    <row r="372" spans="1:4" ht="12.75" customHeight="1">
      <c r="A372" s="20"/>
      <c r="B372" s="22"/>
      <c r="C372" s="32" t="s">
        <v>116</v>
      </c>
      <c r="D372" s="29">
        <f>SUM(D373:D376)</f>
        <v>6579350</v>
      </c>
    </row>
    <row r="373" spans="1:4" ht="12.75" customHeight="1">
      <c r="A373" s="20"/>
      <c r="B373" s="22"/>
      <c r="C373" s="32" t="s">
        <v>600</v>
      </c>
      <c r="D373" s="26">
        <v>100000</v>
      </c>
    </row>
    <row r="374" spans="1:4" ht="25.5" customHeight="1">
      <c r="A374" s="20"/>
      <c r="B374" s="22"/>
      <c r="C374" s="32" t="s">
        <v>601</v>
      </c>
      <c r="D374" s="26">
        <v>6349350</v>
      </c>
    </row>
    <row r="375" spans="1:4" ht="12.75" customHeight="1">
      <c r="A375" s="20"/>
      <c r="B375" s="22"/>
      <c r="C375" s="32" t="s">
        <v>359</v>
      </c>
      <c r="D375" s="26">
        <v>60000</v>
      </c>
    </row>
    <row r="376" spans="1:4" ht="24.75" customHeight="1">
      <c r="A376" s="20"/>
      <c r="B376" s="22"/>
      <c r="C376" s="32" t="s">
        <v>618</v>
      </c>
      <c r="D376" s="26">
        <v>70000</v>
      </c>
    </row>
    <row r="377" spans="1:4" ht="12.75" customHeight="1">
      <c r="A377" s="20"/>
      <c r="B377" s="22"/>
      <c r="C377" s="32"/>
      <c r="D377" s="26"/>
    </row>
    <row r="378" spans="1:4" ht="12.75" customHeight="1">
      <c r="A378" s="20"/>
      <c r="B378" s="22"/>
      <c r="C378" s="32" t="s">
        <v>109</v>
      </c>
      <c r="D378" s="26">
        <f>SUM(D379:D382)</f>
        <v>167724</v>
      </c>
    </row>
    <row r="379" spans="1:4" ht="12.75" customHeight="1">
      <c r="A379" s="20"/>
      <c r="B379" s="22"/>
      <c r="C379" s="32" t="s">
        <v>466</v>
      </c>
      <c r="D379" s="26">
        <v>1000</v>
      </c>
    </row>
    <row r="380" spans="1:4" ht="12.75" customHeight="1">
      <c r="A380" s="20"/>
      <c r="B380" s="22"/>
      <c r="C380" s="32" t="s">
        <v>467</v>
      </c>
      <c r="D380" s="26">
        <v>2600</v>
      </c>
    </row>
    <row r="381" spans="1:4" ht="25.5" customHeight="1">
      <c r="A381" s="20"/>
      <c r="B381" s="22"/>
      <c r="C381" s="32" t="s">
        <v>622</v>
      </c>
      <c r="D381" s="26">
        <v>12000</v>
      </c>
    </row>
    <row r="382" spans="1:4" ht="12.75" customHeight="1">
      <c r="A382" s="20"/>
      <c r="B382" s="22"/>
      <c r="C382" s="32" t="s">
        <v>361</v>
      </c>
      <c r="D382" s="26">
        <v>152124</v>
      </c>
    </row>
    <row r="383" spans="1:4" ht="12.75" customHeight="1">
      <c r="A383" s="20"/>
      <c r="B383" s="22"/>
      <c r="C383" s="32"/>
      <c r="D383" s="26"/>
    </row>
    <row r="384" spans="1:4" ht="12.75" customHeight="1">
      <c r="A384" s="20"/>
      <c r="B384" s="136" t="s">
        <v>94</v>
      </c>
      <c r="C384" s="32" t="s">
        <v>95</v>
      </c>
      <c r="D384" s="26">
        <f>D385</f>
        <v>15000</v>
      </c>
    </row>
    <row r="385" spans="1:4" ht="12.75" customHeight="1">
      <c r="A385" s="20"/>
      <c r="B385" s="22"/>
      <c r="C385" s="32" t="s">
        <v>83</v>
      </c>
      <c r="D385" s="26">
        <f>D386</f>
        <v>15000</v>
      </c>
    </row>
    <row r="386" spans="1:4" ht="25.5" customHeight="1">
      <c r="A386" s="20"/>
      <c r="B386" s="22"/>
      <c r="C386" s="32" t="s">
        <v>99</v>
      </c>
      <c r="D386" s="26">
        <v>15000</v>
      </c>
    </row>
    <row r="387" spans="1:4" ht="12.75" customHeight="1">
      <c r="A387" s="20"/>
      <c r="B387" s="22"/>
      <c r="C387" s="32"/>
      <c r="D387" s="26"/>
    </row>
    <row r="388" spans="1:4" ht="12.75" customHeight="1">
      <c r="A388" s="20"/>
      <c r="B388" s="23" t="s">
        <v>175</v>
      </c>
      <c r="C388" s="32" t="s">
        <v>176</v>
      </c>
      <c r="D388" s="26">
        <f>D389</f>
        <v>11000</v>
      </c>
    </row>
    <row r="389" spans="1:4" ht="12.75" customHeight="1">
      <c r="A389" s="20"/>
      <c r="B389" s="22"/>
      <c r="C389" s="32" t="s">
        <v>83</v>
      </c>
      <c r="D389" s="26">
        <f>SUM(D390:D391)</f>
        <v>11000</v>
      </c>
    </row>
    <row r="390" spans="1:4" ht="12.75" customHeight="1">
      <c r="A390" s="20"/>
      <c r="B390" s="22"/>
      <c r="C390" s="32" t="s">
        <v>470</v>
      </c>
      <c r="D390" s="26">
        <v>5000</v>
      </c>
    </row>
    <row r="391" spans="1:4" ht="12.75" customHeight="1">
      <c r="A391" s="20"/>
      <c r="B391" s="22"/>
      <c r="C391" s="32" t="s">
        <v>469</v>
      </c>
      <c r="D391" s="26">
        <v>6000</v>
      </c>
    </row>
    <row r="392" spans="1:4" ht="12.75" customHeight="1">
      <c r="A392" s="20"/>
      <c r="B392" s="22"/>
      <c r="C392" s="32"/>
      <c r="D392" s="26"/>
    </row>
    <row r="393" spans="1:4" ht="12.75" customHeight="1">
      <c r="A393" s="20"/>
      <c r="B393" s="23" t="s">
        <v>182</v>
      </c>
      <c r="C393" s="32" t="s">
        <v>183</v>
      </c>
      <c r="D393" s="26">
        <f>D394+D400</f>
        <v>49500</v>
      </c>
    </row>
    <row r="394" spans="1:4" ht="12.75" customHeight="1">
      <c r="A394" s="20"/>
      <c r="B394" s="22"/>
      <c r="C394" s="32" t="s">
        <v>83</v>
      </c>
      <c r="D394" s="26">
        <f>SUM(D395:D399)</f>
        <v>34500</v>
      </c>
    </row>
    <row r="395" spans="1:4" ht="12.75" customHeight="1">
      <c r="A395" s="20"/>
      <c r="B395" s="22"/>
      <c r="C395" s="32" t="s">
        <v>471</v>
      </c>
      <c r="D395" s="26">
        <v>15000</v>
      </c>
    </row>
    <row r="396" spans="1:4" ht="12.75" customHeight="1">
      <c r="A396" s="20"/>
      <c r="B396" s="22"/>
      <c r="C396" s="32" t="s">
        <v>473</v>
      </c>
      <c r="D396" s="26">
        <v>10000</v>
      </c>
    </row>
    <row r="397" spans="1:4" ht="12.75" customHeight="1">
      <c r="A397" s="20"/>
      <c r="B397" s="22"/>
      <c r="C397" s="32" t="s">
        <v>362</v>
      </c>
      <c r="D397" s="26">
        <v>5000</v>
      </c>
    </row>
    <row r="398" spans="1:4" ht="12.75" customHeight="1">
      <c r="A398" s="20"/>
      <c r="B398" s="22"/>
      <c r="C398" s="32" t="s">
        <v>474</v>
      </c>
      <c r="D398" s="26">
        <v>2500</v>
      </c>
    </row>
    <row r="399" spans="1:4" ht="12.75" customHeight="1">
      <c r="A399" s="20"/>
      <c r="B399" s="22"/>
      <c r="C399" s="32" t="s">
        <v>363</v>
      </c>
      <c r="D399" s="26">
        <v>2000</v>
      </c>
    </row>
    <row r="400" spans="1:4" ht="12.75" customHeight="1">
      <c r="A400" s="20"/>
      <c r="B400" s="22"/>
      <c r="C400" s="32" t="s">
        <v>413</v>
      </c>
      <c r="D400" s="26">
        <f>D401</f>
        <v>15000</v>
      </c>
    </row>
    <row r="401" spans="1:4" ht="12.75" customHeight="1">
      <c r="A401" s="20"/>
      <c r="B401" s="22"/>
      <c r="C401" s="32" t="s">
        <v>243</v>
      </c>
      <c r="D401" s="26">
        <v>15000</v>
      </c>
    </row>
    <row r="402" spans="1:4" ht="12.75" customHeight="1">
      <c r="A402" s="20"/>
      <c r="B402" s="22"/>
      <c r="C402" s="32"/>
      <c r="D402" s="26"/>
    </row>
    <row r="403" spans="1:4" ht="12.75" customHeight="1">
      <c r="A403" s="20"/>
      <c r="B403" s="23" t="s">
        <v>184</v>
      </c>
      <c r="C403" s="32" t="s">
        <v>185</v>
      </c>
      <c r="D403" s="26">
        <f>D404</f>
        <v>40000</v>
      </c>
    </row>
    <row r="404" spans="1:4" ht="12.75" customHeight="1">
      <c r="A404" s="20"/>
      <c r="B404" s="22"/>
      <c r="C404" s="32" t="s">
        <v>109</v>
      </c>
      <c r="D404" s="26">
        <f>D405</f>
        <v>40000</v>
      </c>
    </row>
    <row r="405" spans="1:4" ht="39" customHeight="1">
      <c r="A405" s="20"/>
      <c r="B405" s="22"/>
      <c r="C405" s="32" t="s">
        <v>364</v>
      </c>
      <c r="D405" s="26">
        <v>40000</v>
      </c>
    </row>
    <row r="406" spans="1:4" ht="12.75" customHeight="1">
      <c r="A406" s="20"/>
      <c r="B406" s="22"/>
      <c r="C406" s="32"/>
      <c r="D406" s="26"/>
    </row>
    <row r="407" spans="1:4" ht="12.75" customHeight="1">
      <c r="A407" s="20"/>
      <c r="B407" s="23" t="s">
        <v>186</v>
      </c>
      <c r="C407" s="32" t="s">
        <v>75</v>
      </c>
      <c r="D407" s="26">
        <f>D408+D412</f>
        <v>361500</v>
      </c>
    </row>
    <row r="408" spans="1:4" ht="12.75" customHeight="1">
      <c r="A408" s="20"/>
      <c r="B408" s="22"/>
      <c r="C408" s="32" t="s">
        <v>116</v>
      </c>
      <c r="D408" s="26">
        <f>D410</f>
        <v>45000</v>
      </c>
    </row>
    <row r="409" spans="1:4" ht="12.75" customHeight="1">
      <c r="A409" s="20"/>
      <c r="B409" s="22"/>
      <c r="C409" s="32" t="s">
        <v>82</v>
      </c>
      <c r="D409" s="26"/>
    </row>
    <row r="410" spans="1:4" ht="12.75" customHeight="1">
      <c r="A410" s="20"/>
      <c r="B410" s="22"/>
      <c r="C410" s="32" t="s">
        <v>245</v>
      </c>
      <c r="D410" s="26">
        <v>45000</v>
      </c>
    </row>
    <row r="411" spans="1:4" ht="12.75" customHeight="1">
      <c r="A411" s="20"/>
      <c r="B411" s="22"/>
      <c r="C411" s="32"/>
      <c r="D411" s="26"/>
    </row>
    <row r="412" spans="1:4" ht="12.75" customHeight="1">
      <c r="A412" s="20"/>
      <c r="B412" s="22"/>
      <c r="C412" s="32" t="s">
        <v>109</v>
      </c>
      <c r="D412" s="26">
        <f>SUM(D413:D417)</f>
        <v>316500</v>
      </c>
    </row>
    <row r="413" spans="1:4" ht="12.75" customHeight="1">
      <c r="A413" s="20"/>
      <c r="B413" s="22"/>
      <c r="C413" s="33" t="s">
        <v>447</v>
      </c>
      <c r="D413" s="26">
        <v>190000</v>
      </c>
    </row>
    <row r="414" spans="1:4" ht="12.75" customHeight="1">
      <c r="A414" s="20"/>
      <c r="B414" s="22"/>
      <c r="C414" s="33" t="s">
        <v>448</v>
      </c>
      <c r="D414" s="26">
        <v>110000</v>
      </c>
    </row>
    <row r="415" spans="1:4" ht="12.75" customHeight="1">
      <c r="A415" s="20"/>
      <c r="B415" s="22"/>
      <c r="C415" s="33" t="s">
        <v>449</v>
      </c>
      <c r="D415" s="26">
        <v>14000</v>
      </c>
    </row>
    <row r="416" spans="1:4" ht="12.75" customHeight="1">
      <c r="A416" s="20"/>
      <c r="B416" s="22"/>
      <c r="C416" s="33" t="s">
        <v>640</v>
      </c>
      <c r="D416" s="27">
        <v>2000</v>
      </c>
    </row>
    <row r="417" spans="1:4" ht="12.75" customHeight="1">
      <c r="A417" s="20"/>
      <c r="B417" s="22"/>
      <c r="C417" s="33" t="s">
        <v>549</v>
      </c>
      <c r="D417" s="27">
        <v>500</v>
      </c>
    </row>
    <row r="418" spans="1:4" ht="12.75" customHeight="1">
      <c r="A418" s="20"/>
      <c r="B418" s="141"/>
      <c r="C418" s="33"/>
      <c r="D418" s="27"/>
    </row>
    <row r="419" spans="1:4" ht="17.25" customHeight="1">
      <c r="A419" s="20"/>
      <c r="B419" s="141" t="s">
        <v>520</v>
      </c>
      <c r="C419" s="33" t="s">
        <v>602</v>
      </c>
      <c r="D419" s="27">
        <f>D420</f>
        <v>3000</v>
      </c>
    </row>
    <row r="420" spans="1:4" ht="12.75" customHeight="1">
      <c r="A420" s="20"/>
      <c r="B420" s="22"/>
      <c r="C420" s="33" t="s">
        <v>83</v>
      </c>
      <c r="D420" s="27">
        <v>3000</v>
      </c>
    </row>
    <row r="421" spans="1:4" ht="12.75" customHeight="1" thickBot="1">
      <c r="A421" s="20"/>
      <c r="B421" s="22"/>
      <c r="C421" s="33"/>
      <c r="D421" s="27"/>
    </row>
    <row r="422" spans="1:4" ht="26.25" customHeight="1" thickBot="1">
      <c r="A422" s="18" t="s">
        <v>187</v>
      </c>
      <c r="B422" s="19"/>
      <c r="C422" s="34" t="s">
        <v>188</v>
      </c>
      <c r="D422" s="24">
        <f>D423+D429+D436+D441</f>
        <v>644250</v>
      </c>
    </row>
    <row r="423" spans="1:4" s="269" customFormat="1" ht="12.75" customHeight="1" hidden="1">
      <c r="A423" s="276"/>
      <c r="B423" s="340" t="s">
        <v>365</v>
      </c>
      <c r="C423" s="341" t="s">
        <v>366</v>
      </c>
      <c r="D423" s="342">
        <f>D425</f>
        <v>0</v>
      </c>
    </row>
    <row r="424" spans="1:4" s="269" customFormat="1" ht="12.75" customHeight="1" hidden="1">
      <c r="A424" s="276"/>
      <c r="B424" s="275"/>
      <c r="C424" s="287" t="s">
        <v>32</v>
      </c>
      <c r="D424" s="344"/>
    </row>
    <row r="425" spans="1:4" s="269" customFormat="1" ht="12.75" customHeight="1" hidden="1">
      <c r="A425" s="276"/>
      <c r="B425" s="275"/>
      <c r="C425" s="341" t="s">
        <v>83</v>
      </c>
      <c r="D425" s="342">
        <f>D426</f>
        <v>0</v>
      </c>
    </row>
    <row r="426" spans="1:4" s="269" customFormat="1" ht="25.5" customHeight="1" hidden="1">
      <c r="A426" s="276"/>
      <c r="B426" s="275"/>
      <c r="C426" s="287" t="s">
        <v>453</v>
      </c>
      <c r="D426" s="344"/>
    </row>
    <row r="427" spans="1:4" s="269" customFormat="1" ht="12.75" customHeight="1" hidden="1">
      <c r="A427" s="276"/>
      <c r="B427" s="275"/>
      <c r="C427" s="287"/>
      <c r="D427" s="344"/>
    </row>
    <row r="428" spans="1:4" s="269" customFormat="1" ht="12.75" customHeight="1" hidden="1">
      <c r="A428" s="276"/>
      <c r="B428" s="275"/>
      <c r="C428" s="287"/>
      <c r="D428" s="344"/>
    </row>
    <row r="429" spans="1:4" ht="12.75" customHeight="1">
      <c r="A429" s="20"/>
      <c r="B429" s="136" t="s">
        <v>189</v>
      </c>
      <c r="C429" s="35" t="s">
        <v>190</v>
      </c>
      <c r="D429" s="29">
        <f>D430</f>
        <v>330000</v>
      </c>
    </row>
    <row r="430" spans="1:4" ht="12.75" customHeight="1">
      <c r="A430" s="20"/>
      <c r="B430" s="22"/>
      <c r="C430" s="32" t="s">
        <v>83</v>
      </c>
      <c r="D430" s="26">
        <f>D432</f>
        <v>330000</v>
      </c>
    </row>
    <row r="431" spans="1:4" ht="12.75" customHeight="1">
      <c r="A431" s="20"/>
      <c r="B431" s="22"/>
      <c r="C431" s="32" t="s">
        <v>82</v>
      </c>
      <c r="D431" s="26"/>
    </row>
    <row r="432" spans="1:4" ht="12.75" customHeight="1">
      <c r="A432" s="20"/>
      <c r="B432" s="22"/>
      <c r="C432" s="33" t="s">
        <v>450</v>
      </c>
      <c r="D432" s="26">
        <v>330000</v>
      </c>
    </row>
    <row r="433" spans="1:4" ht="12.75" customHeight="1">
      <c r="A433" s="20"/>
      <c r="B433" s="22"/>
      <c r="C433" s="33" t="s">
        <v>24</v>
      </c>
      <c r="D433" s="26"/>
    </row>
    <row r="434" spans="1:4" ht="12.75" customHeight="1">
      <c r="A434" s="20"/>
      <c r="B434" s="22"/>
      <c r="C434" s="33" t="s">
        <v>244</v>
      </c>
      <c r="D434" s="26"/>
    </row>
    <row r="435" spans="1:4" ht="12.75" customHeight="1">
      <c r="A435" s="20"/>
      <c r="B435" s="22"/>
      <c r="C435" s="33"/>
      <c r="D435" s="26"/>
    </row>
    <row r="436" spans="1:4" ht="12.75" customHeight="1">
      <c r="A436" s="20"/>
      <c r="B436" s="23" t="s">
        <v>191</v>
      </c>
      <c r="C436" s="32" t="s">
        <v>192</v>
      </c>
      <c r="D436" s="26">
        <f>D437</f>
        <v>300000</v>
      </c>
    </row>
    <row r="437" spans="1:4" ht="12.75" customHeight="1">
      <c r="A437" s="20"/>
      <c r="B437" s="22"/>
      <c r="C437" s="32" t="s">
        <v>83</v>
      </c>
      <c r="D437" s="26">
        <f>D439</f>
        <v>300000</v>
      </c>
    </row>
    <row r="438" spans="1:4" ht="12.75" customHeight="1">
      <c r="A438" s="20"/>
      <c r="B438" s="22"/>
      <c r="C438" s="32" t="s">
        <v>82</v>
      </c>
      <c r="D438" s="26"/>
    </row>
    <row r="439" spans="1:4" ht="12.75" customHeight="1">
      <c r="A439" s="20"/>
      <c r="B439" s="22"/>
      <c r="C439" s="32" t="s">
        <v>199</v>
      </c>
      <c r="D439" s="26">
        <v>300000</v>
      </c>
    </row>
    <row r="440" spans="1:4" ht="12.75" customHeight="1">
      <c r="A440" s="20"/>
      <c r="B440" s="22"/>
      <c r="C440" s="32"/>
      <c r="D440" s="26"/>
    </row>
    <row r="441" spans="1:4" ht="12.75" customHeight="1">
      <c r="A441" s="20"/>
      <c r="B441" s="23" t="s">
        <v>193</v>
      </c>
      <c r="C441" s="32" t="s">
        <v>103</v>
      </c>
      <c r="D441" s="26">
        <f>D443</f>
        <v>14250</v>
      </c>
    </row>
    <row r="442" spans="1:4" ht="12.75" customHeight="1">
      <c r="A442" s="20"/>
      <c r="B442" s="22"/>
      <c r="C442" s="32" t="s">
        <v>32</v>
      </c>
      <c r="D442" s="26"/>
    </row>
    <row r="443" spans="1:4" ht="12.75" customHeight="1">
      <c r="A443" s="20"/>
      <c r="B443" s="22"/>
      <c r="C443" s="32" t="s">
        <v>83</v>
      </c>
      <c r="D443" s="26">
        <v>14250</v>
      </c>
    </row>
    <row r="444" spans="1:4" ht="12.75" customHeight="1">
      <c r="A444" s="20"/>
      <c r="B444" s="22"/>
      <c r="C444" s="33" t="s">
        <v>476</v>
      </c>
      <c r="D444" s="26">
        <v>1000</v>
      </c>
    </row>
    <row r="445" spans="1:4" ht="12.75" customHeight="1">
      <c r="A445" s="20"/>
      <c r="B445" s="22"/>
      <c r="C445" s="33" t="s">
        <v>477</v>
      </c>
      <c r="D445" s="27">
        <v>13250</v>
      </c>
    </row>
    <row r="446" spans="1:4" ht="12.75" customHeight="1" thickBot="1">
      <c r="A446" s="20"/>
      <c r="B446" s="22"/>
      <c r="C446" s="33"/>
      <c r="D446" s="27"/>
    </row>
    <row r="447" spans="1:4" ht="18" customHeight="1" thickBot="1">
      <c r="A447" s="18" t="s">
        <v>194</v>
      </c>
      <c r="B447" s="19"/>
      <c r="C447" s="34" t="s">
        <v>195</v>
      </c>
      <c r="D447" s="24">
        <f>D448+D459</f>
        <v>166200</v>
      </c>
    </row>
    <row r="448" spans="1:4" ht="12.75" customHeight="1">
      <c r="A448" s="142"/>
      <c r="B448" s="137" t="s">
        <v>196</v>
      </c>
      <c r="C448" s="143" t="s">
        <v>197</v>
      </c>
      <c r="D448" s="29">
        <f>D450+D455</f>
        <v>40000</v>
      </c>
    </row>
    <row r="449" spans="1:4" ht="12.75" customHeight="1">
      <c r="A449" s="142"/>
      <c r="B449" s="20"/>
      <c r="C449" s="144" t="s">
        <v>82</v>
      </c>
      <c r="D449" s="26"/>
    </row>
    <row r="450" spans="1:4" ht="12.75" customHeight="1">
      <c r="A450" s="142"/>
      <c r="B450" s="20"/>
      <c r="C450" s="144" t="s">
        <v>116</v>
      </c>
      <c r="D450" s="26">
        <f>SUM(D452:D453)</f>
        <v>25000</v>
      </c>
    </row>
    <row r="451" spans="1:4" ht="12.75" customHeight="1">
      <c r="A451" s="142"/>
      <c r="B451" s="20"/>
      <c r="C451" s="144" t="s">
        <v>82</v>
      </c>
      <c r="D451" s="26"/>
    </row>
    <row r="452" spans="1:4" ht="12.75" customHeight="1">
      <c r="A452" s="142"/>
      <c r="B452" s="20"/>
      <c r="C452" s="144" t="s">
        <v>548</v>
      </c>
      <c r="D452" s="26">
        <v>15000</v>
      </c>
    </row>
    <row r="453" spans="1:4" ht="12.75" customHeight="1">
      <c r="A453" s="142"/>
      <c r="B453" s="20"/>
      <c r="C453" s="144" t="s">
        <v>367</v>
      </c>
      <c r="D453" s="26">
        <v>10000</v>
      </c>
    </row>
    <row r="454" spans="1:4" ht="12.75" customHeight="1">
      <c r="A454" s="142"/>
      <c r="B454" s="20"/>
      <c r="C454" s="144"/>
      <c r="D454" s="26"/>
    </row>
    <row r="455" spans="1:4" ht="12.75" customHeight="1">
      <c r="A455" s="142"/>
      <c r="B455" s="20"/>
      <c r="C455" s="144" t="s">
        <v>109</v>
      </c>
      <c r="D455" s="26">
        <f>SUM(D456:D457)</f>
        <v>15000</v>
      </c>
    </row>
    <row r="456" spans="1:4" ht="12.75" customHeight="1">
      <c r="A456" s="142"/>
      <c r="B456" s="20"/>
      <c r="C456" s="144" t="s">
        <v>368</v>
      </c>
      <c r="D456" s="26">
        <v>5000</v>
      </c>
    </row>
    <row r="457" spans="1:4" ht="12.75" customHeight="1">
      <c r="A457" s="142"/>
      <c r="B457" s="20"/>
      <c r="C457" s="144" t="s">
        <v>369</v>
      </c>
      <c r="D457" s="26">
        <v>10000</v>
      </c>
    </row>
    <row r="458" spans="1:4" ht="12.75" customHeight="1">
      <c r="A458" s="142"/>
      <c r="B458" s="20"/>
      <c r="C458" s="144"/>
      <c r="D458" s="26"/>
    </row>
    <row r="459" spans="1:4" ht="12.75" customHeight="1">
      <c r="A459" s="142"/>
      <c r="B459" s="136" t="s">
        <v>198</v>
      </c>
      <c r="C459" s="144" t="s">
        <v>103</v>
      </c>
      <c r="D459" s="26">
        <f>D460</f>
        <v>126200</v>
      </c>
    </row>
    <row r="460" spans="1:4" ht="12.75" customHeight="1">
      <c r="A460" s="142"/>
      <c r="B460" s="20"/>
      <c r="C460" s="144" t="s">
        <v>83</v>
      </c>
      <c r="D460" s="26">
        <f>D461+D464</f>
        <v>126200</v>
      </c>
    </row>
    <row r="461" spans="1:4" ht="24.75" customHeight="1">
      <c r="A461" s="142"/>
      <c r="B461" s="20"/>
      <c r="C461" s="144" t="s">
        <v>453</v>
      </c>
      <c r="D461" s="26">
        <v>100000</v>
      </c>
    </row>
    <row r="462" spans="1:4" ht="25.5" customHeight="1">
      <c r="A462" s="142"/>
      <c r="B462" s="20"/>
      <c r="C462" s="144" t="s">
        <v>13</v>
      </c>
      <c r="D462" s="26">
        <v>100000</v>
      </c>
    </row>
    <row r="463" spans="1:4" ht="12.75">
      <c r="A463" s="142"/>
      <c r="B463" s="20"/>
      <c r="C463" s="144"/>
      <c r="D463" s="26"/>
    </row>
    <row r="464" spans="1:4" ht="12.75">
      <c r="A464" s="142"/>
      <c r="B464" s="20"/>
      <c r="C464" s="144" t="s">
        <v>479</v>
      </c>
      <c r="D464" s="26">
        <f>SUM(D465:D474)</f>
        <v>26200</v>
      </c>
    </row>
    <row r="465" spans="1:4" ht="12.75" customHeight="1">
      <c r="A465" s="142"/>
      <c r="B465" s="20"/>
      <c r="C465" s="144" t="s">
        <v>551</v>
      </c>
      <c r="D465" s="26">
        <v>1000</v>
      </c>
    </row>
    <row r="466" spans="1:4" ht="12.75" customHeight="1">
      <c r="A466" s="142"/>
      <c r="B466" s="20"/>
      <c r="C466" s="144" t="s">
        <v>511</v>
      </c>
      <c r="D466" s="26">
        <v>1700</v>
      </c>
    </row>
    <row r="467" spans="1:4" ht="12.75" customHeight="1">
      <c r="A467" s="142"/>
      <c r="B467" s="20"/>
      <c r="C467" s="144" t="s">
        <v>486</v>
      </c>
      <c r="D467" s="26">
        <v>1000</v>
      </c>
    </row>
    <row r="468" spans="1:4" ht="12.75" customHeight="1">
      <c r="A468" s="142"/>
      <c r="B468" s="20"/>
      <c r="C468" s="144" t="s">
        <v>487</v>
      </c>
      <c r="D468" s="26">
        <v>15000</v>
      </c>
    </row>
    <row r="469" spans="1:4" ht="12.75">
      <c r="A469" s="142"/>
      <c r="B469" s="20"/>
      <c r="C469" s="144" t="s">
        <v>488</v>
      </c>
      <c r="D469" s="26">
        <v>500</v>
      </c>
    </row>
    <row r="470" spans="1:4" ht="12.75" customHeight="1">
      <c r="A470" s="142"/>
      <c r="B470" s="20"/>
      <c r="C470" s="144" t="s">
        <v>528</v>
      </c>
      <c r="D470" s="26">
        <v>2000</v>
      </c>
    </row>
    <row r="471" spans="1:4" ht="12.75">
      <c r="A471" s="142"/>
      <c r="B471" s="20"/>
      <c r="C471" s="144" t="s">
        <v>489</v>
      </c>
      <c r="D471" s="26">
        <v>2000</v>
      </c>
    </row>
    <row r="472" spans="1:4" ht="12.75">
      <c r="A472" s="142"/>
      <c r="B472" s="20"/>
      <c r="C472" s="144" t="s">
        <v>491</v>
      </c>
      <c r="D472" s="26">
        <v>2000</v>
      </c>
    </row>
    <row r="473" spans="1:4" ht="12.75">
      <c r="A473" s="142"/>
      <c r="B473" s="20"/>
      <c r="C473" s="359" t="s">
        <v>10</v>
      </c>
      <c r="D473" s="29">
        <v>500</v>
      </c>
    </row>
    <row r="474" spans="1:4" ht="12.75">
      <c r="A474" s="142"/>
      <c r="B474" s="20"/>
      <c r="C474" s="359" t="s">
        <v>646</v>
      </c>
      <c r="D474" s="29">
        <v>500</v>
      </c>
    </row>
    <row r="475" spans="1:4" ht="13.5" thickBot="1">
      <c r="A475" s="142"/>
      <c r="B475" s="20"/>
      <c r="C475" s="145"/>
      <c r="D475" s="29"/>
    </row>
    <row r="476" spans="1:4" ht="25.5" customHeight="1" thickBot="1">
      <c r="A476" s="489" t="s">
        <v>200</v>
      </c>
      <c r="B476" s="490"/>
      <c r="C476" s="490"/>
      <c r="D476" s="24">
        <f>D3+D33+D66+D103+D115+D178+D184+D217+D227+D233+D239+D296+D318+D362+D370+D422+D447</f>
        <v>27954194</v>
      </c>
    </row>
  </sheetData>
  <mergeCells count="1">
    <mergeCell ref="A476:C476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26"/>
  <sheetViews>
    <sheetView workbookViewId="0" topLeftCell="A1">
      <pane ySplit="4" topLeftCell="BM496" activePane="bottomLeft" state="frozen"/>
      <selection pane="topLeft" activeCell="A5" sqref="A5:E5"/>
      <selection pane="bottomLeft" activeCell="K435" sqref="K435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8.8515625" style="3" customWidth="1"/>
    <col min="4" max="4" width="10.00390625" style="13" customWidth="1"/>
    <col min="5" max="5" width="9.8515625" style="13" customWidth="1"/>
    <col min="6" max="6" width="10.00390625" style="13" customWidth="1"/>
    <col min="7" max="7" width="7.421875" style="151" customWidth="1"/>
  </cols>
  <sheetData>
    <row r="2" spans="1:7" ht="15.75">
      <c r="A2" s="477" t="s">
        <v>587</v>
      </c>
      <c r="B2" s="477"/>
      <c r="C2" s="477"/>
      <c r="D2" s="477"/>
      <c r="E2" s="477"/>
      <c r="F2" s="477"/>
      <c r="G2" s="477"/>
    </row>
    <row r="3" ht="13.5" thickBot="1"/>
    <row r="4" spans="1:7" ht="45" customHeight="1" thickBot="1">
      <c r="A4" s="150" t="s">
        <v>27</v>
      </c>
      <c r="B4" s="149" t="s">
        <v>233</v>
      </c>
      <c r="C4" s="17" t="s">
        <v>79</v>
      </c>
      <c r="D4" s="129" t="s">
        <v>585</v>
      </c>
      <c r="E4" s="148" t="s">
        <v>586</v>
      </c>
      <c r="F4" s="114" t="s">
        <v>11</v>
      </c>
      <c r="G4" s="152" t="s">
        <v>538</v>
      </c>
    </row>
    <row r="5" spans="1:7" ht="12.75" customHeight="1" thickBot="1">
      <c r="A5" s="15" t="s">
        <v>509</v>
      </c>
      <c r="B5" s="16" t="s">
        <v>510</v>
      </c>
      <c r="C5" s="17">
        <v>3</v>
      </c>
      <c r="D5" s="129">
        <v>4</v>
      </c>
      <c r="E5" s="133">
        <v>5</v>
      </c>
      <c r="F5" s="134">
        <v>6</v>
      </c>
      <c r="G5" s="159">
        <v>7</v>
      </c>
    </row>
    <row r="6" spans="1:7" ht="18" customHeight="1" thickBot="1">
      <c r="A6" s="18" t="s">
        <v>30</v>
      </c>
      <c r="B6" s="19"/>
      <c r="C6" s="12" t="s">
        <v>31</v>
      </c>
      <c r="D6" s="24">
        <f>D7+D21+D30+D13+D26</f>
        <v>99480</v>
      </c>
      <c r="E6" s="24">
        <f>E7+E21+E30+E13</f>
        <v>98480</v>
      </c>
      <c r="F6" s="24">
        <f>F7+F21+F30+F13</f>
        <v>139500</v>
      </c>
      <c r="G6" s="153">
        <f>F6/E6*100</f>
        <v>141.65312753858652</v>
      </c>
    </row>
    <row r="7" spans="1:7" ht="12.75" customHeight="1">
      <c r="A7" s="20"/>
      <c r="B7" s="21" t="s">
        <v>80</v>
      </c>
      <c r="C7" s="9" t="s">
        <v>81</v>
      </c>
      <c r="D7" s="25">
        <f>D9</f>
        <v>20000</v>
      </c>
      <c r="E7" s="25">
        <f>E9</f>
        <v>20000</v>
      </c>
      <c r="F7" s="25">
        <f>F9</f>
        <v>31000</v>
      </c>
      <c r="G7" s="154">
        <f>F7/E7*100</f>
        <v>155</v>
      </c>
    </row>
    <row r="8" spans="1:7" ht="12.75" customHeight="1">
      <c r="A8" s="20"/>
      <c r="B8" s="22"/>
      <c r="C8" s="10" t="s">
        <v>82</v>
      </c>
      <c r="D8" s="26"/>
      <c r="E8" s="26"/>
      <c r="F8" s="26"/>
      <c r="G8" s="155"/>
    </row>
    <row r="9" spans="1:7" ht="12.75" customHeight="1">
      <c r="A9" s="20"/>
      <c r="B9" s="22"/>
      <c r="C9" s="11" t="s">
        <v>83</v>
      </c>
      <c r="D9" s="27">
        <f>D10</f>
        <v>20000</v>
      </c>
      <c r="E9" s="27">
        <f>E10</f>
        <v>20000</v>
      </c>
      <c r="F9" s="27">
        <f>F10+F11</f>
        <v>31000</v>
      </c>
      <c r="G9" s="155"/>
    </row>
    <row r="10" spans="1:7" ht="12.75" customHeight="1">
      <c r="A10" s="20"/>
      <c r="B10" s="22"/>
      <c r="C10" s="11" t="s">
        <v>493</v>
      </c>
      <c r="D10" s="27">
        <v>20000</v>
      </c>
      <c r="E10" s="26">
        <v>20000</v>
      </c>
      <c r="F10" s="26">
        <v>21000</v>
      </c>
      <c r="G10" s="155"/>
    </row>
    <row r="11" spans="1:7" ht="25.5" customHeight="1">
      <c r="A11" s="20"/>
      <c r="B11" s="22"/>
      <c r="C11" s="11" t="s">
        <v>85</v>
      </c>
      <c r="D11" s="27"/>
      <c r="E11" s="26"/>
      <c r="F11" s="26">
        <v>10000</v>
      </c>
      <c r="G11" s="155"/>
    </row>
    <row r="12" spans="1:7" ht="12.75" customHeight="1">
      <c r="A12" s="20"/>
      <c r="B12" s="141"/>
      <c r="C12" s="11"/>
      <c r="D12" s="27"/>
      <c r="E12" s="26"/>
      <c r="F12" s="26"/>
      <c r="G12" s="155"/>
    </row>
    <row r="13" spans="1:7" ht="12.75" customHeight="1">
      <c r="A13" s="20"/>
      <c r="B13" s="141" t="s">
        <v>592</v>
      </c>
      <c r="C13" s="11" t="s">
        <v>593</v>
      </c>
      <c r="D13" s="27">
        <f>D14+D18</f>
        <v>51000</v>
      </c>
      <c r="E13" s="27">
        <f>E14+E18</f>
        <v>50000</v>
      </c>
      <c r="F13" s="27">
        <f>F14+F18</f>
        <v>70500</v>
      </c>
      <c r="G13" s="155"/>
    </row>
    <row r="14" spans="1:7" ht="12.75" customHeight="1">
      <c r="A14" s="20"/>
      <c r="B14" s="22"/>
      <c r="C14" s="11" t="s">
        <v>116</v>
      </c>
      <c r="D14" s="27">
        <f>SUM(D15:D17)</f>
        <v>50000</v>
      </c>
      <c r="E14" s="27">
        <f>SUM(E15:E17)</f>
        <v>50000</v>
      </c>
      <c r="F14" s="27">
        <f>SUM(F15:F17)</f>
        <v>70000</v>
      </c>
      <c r="G14" s="155"/>
    </row>
    <row r="15" spans="1:7" ht="26.25" customHeight="1" hidden="1">
      <c r="A15" s="20"/>
      <c r="B15" s="22"/>
      <c r="C15" s="11" t="s">
        <v>594</v>
      </c>
      <c r="D15" s="27"/>
      <c r="E15" s="26"/>
      <c r="F15" s="26"/>
      <c r="G15" s="155"/>
    </row>
    <row r="16" spans="1:7" ht="12.75" customHeight="1">
      <c r="A16" s="20"/>
      <c r="B16" s="22"/>
      <c r="C16" s="11" t="s">
        <v>595</v>
      </c>
      <c r="D16" s="27">
        <v>40000</v>
      </c>
      <c r="E16" s="26">
        <v>40000</v>
      </c>
      <c r="F16" s="26">
        <v>70000</v>
      </c>
      <c r="G16" s="155"/>
    </row>
    <row r="17" spans="1:7" ht="12.75" customHeight="1">
      <c r="A17" s="20"/>
      <c r="B17" s="22"/>
      <c r="C17" s="11" t="s">
        <v>683</v>
      </c>
      <c r="D17" s="27">
        <v>10000</v>
      </c>
      <c r="E17" s="26">
        <v>10000</v>
      </c>
      <c r="F17" s="26"/>
      <c r="G17" s="155"/>
    </row>
    <row r="18" spans="1:7" ht="12.75" customHeight="1">
      <c r="A18" s="20"/>
      <c r="B18" s="22"/>
      <c r="C18" s="11" t="s">
        <v>109</v>
      </c>
      <c r="D18" s="27">
        <f>D19</f>
        <v>1000</v>
      </c>
      <c r="E18" s="27">
        <f>E19</f>
        <v>0</v>
      </c>
      <c r="F18" s="26">
        <f>F19</f>
        <v>500</v>
      </c>
      <c r="G18" s="155"/>
    </row>
    <row r="19" spans="1:7" ht="12.75" customHeight="1">
      <c r="A19" s="20"/>
      <c r="B19" s="22"/>
      <c r="C19" s="11" t="s">
        <v>475</v>
      </c>
      <c r="D19" s="27">
        <v>1000</v>
      </c>
      <c r="E19" s="26"/>
      <c r="F19" s="26">
        <v>500</v>
      </c>
      <c r="G19" s="155"/>
    </row>
    <row r="20" spans="1:7" ht="12.75" customHeight="1">
      <c r="A20" s="20"/>
      <c r="B20" s="141"/>
      <c r="C20" s="11"/>
      <c r="D20" s="27"/>
      <c r="E20" s="26"/>
      <c r="F20" s="26"/>
      <c r="G20" s="155"/>
    </row>
    <row r="21" spans="1:7" ht="12.75" customHeight="1">
      <c r="A21" s="20"/>
      <c r="B21" s="23" t="s">
        <v>84</v>
      </c>
      <c r="C21" s="10" t="s">
        <v>101</v>
      </c>
      <c r="D21" s="26">
        <f>D23</f>
        <v>7500</v>
      </c>
      <c r="E21" s="26">
        <f>E23</f>
        <v>7500</v>
      </c>
      <c r="F21" s="26">
        <f>F23</f>
        <v>8000</v>
      </c>
      <c r="G21" s="155">
        <f>F21/E21*100</f>
        <v>106.66666666666667</v>
      </c>
    </row>
    <row r="22" spans="1:7" ht="12.75" customHeight="1">
      <c r="A22" s="20"/>
      <c r="B22" s="22"/>
      <c r="C22" s="10" t="s">
        <v>82</v>
      </c>
      <c r="D22" s="26"/>
      <c r="E22" s="26"/>
      <c r="F22" s="26"/>
      <c r="G22" s="155"/>
    </row>
    <row r="23" spans="1:7" ht="12.75" customHeight="1">
      <c r="A23" s="20"/>
      <c r="B23" s="22"/>
      <c r="C23" s="11" t="s">
        <v>104</v>
      </c>
      <c r="D23" s="27">
        <f>D24</f>
        <v>7500</v>
      </c>
      <c r="E23" s="27">
        <f>E24</f>
        <v>7500</v>
      </c>
      <c r="F23" s="27">
        <f>F24</f>
        <v>8000</v>
      </c>
      <c r="G23" s="155"/>
    </row>
    <row r="24" spans="1:7" ht="12.75" customHeight="1">
      <c r="A24" s="20"/>
      <c r="B24" s="22"/>
      <c r="C24" s="11" t="s">
        <v>494</v>
      </c>
      <c r="D24" s="27">
        <v>7500</v>
      </c>
      <c r="E24" s="26">
        <v>7500</v>
      </c>
      <c r="F24" s="26">
        <v>8000</v>
      </c>
      <c r="G24" s="155"/>
    </row>
    <row r="25" spans="1:7" ht="12.75" customHeight="1">
      <c r="A25" s="20"/>
      <c r="B25" s="22"/>
      <c r="C25" s="11"/>
      <c r="D25" s="27"/>
      <c r="E25" s="26"/>
      <c r="F25" s="26"/>
      <c r="G25" s="155"/>
    </row>
    <row r="26" spans="1:7" ht="12.75" customHeight="1" hidden="1">
      <c r="A26" s="20"/>
      <c r="B26" s="136" t="s">
        <v>684</v>
      </c>
      <c r="C26" s="11" t="s">
        <v>685</v>
      </c>
      <c r="D26" s="27"/>
      <c r="E26" s="26"/>
      <c r="F26" s="26"/>
      <c r="G26" s="155"/>
    </row>
    <row r="27" spans="1:7" ht="12.75" customHeight="1" hidden="1">
      <c r="A27" s="20"/>
      <c r="B27" s="22"/>
      <c r="C27" s="11" t="s">
        <v>83</v>
      </c>
      <c r="D27" s="27"/>
      <c r="E27" s="26"/>
      <c r="F27" s="26"/>
      <c r="G27" s="155"/>
    </row>
    <row r="28" spans="1:7" ht="12.75" customHeight="1" hidden="1">
      <c r="A28" s="20"/>
      <c r="B28" s="22"/>
      <c r="C28" s="11"/>
      <c r="D28" s="27"/>
      <c r="E28" s="26"/>
      <c r="F28" s="26"/>
      <c r="G28" s="155"/>
    </row>
    <row r="29" spans="1:7" ht="12.75" customHeight="1" hidden="1">
      <c r="A29" s="20"/>
      <c r="B29" s="22"/>
      <c r="C29" s="11"/>
      <c r="D29" s="27"/>
      <c r="E29" s="26"/>
      <c r="F29" s="26"/>
      <c r="G29" s="155"/>
    </row>
    <row r="30" spans="1:7" ht="12.75" customHeight="1">
      <c r="A30" s="20"/>
      <c r="B30" s="23" t="s">
        <v>102</v>
      </c>
      <c r="C30" s="10" t="s">
        <v>103</v>
      </c>
      <c r="D30" s="26">
        <f>D32</f>
        <v>20980</v>
      </c>
      <c r="E30" s="26">
        <f>E32</f>
        <v>20980</v>
      </c>
      <c r="F30" s="26">
        <f>F32</f>
        <v>30000</v>
      </c>
      <c r="G30" s="155">
        <f>F30/E30*100</f>
        <v>142.99332697807438</v>
      </c>
    </row>
    <row r="31" spans="1:7" ht="12.75" customHeight="1">
      <c r="A31" s="20"/>
      <c r="B31" s="22"/>
      <c r="C31" s="10" t="s">
        <v>82</v>
      </c>
      <c r="D31" s="26"/>
      <c r="E31" s="26"/>
      <c r="F31" s="26"/>
      <c r="G31" s="155"/>
    </row>
    <row r="32" spans="1:7" ht="12.75" customHeight="1">
      <c r="A32" s="20"/>
      <c r="B32" s="22"/>
      <c r="C32" s="10" t="s">
        <v>104</v>
      </c>
      <c r="D32" s="26">
        <f>SUM(D33:D34)</f>
        <v>20980</v>
      </c>
      <c r="E32" s="26">
        <f>SUM(E33:E34)</f>
        <v>20980</v>
      </c>
      <c r="F32" s="26">
        <f>SUM(F33:F34)</f>
        <v>30000</v>
      </c>
      <c r="G32" s="155"/>
    </row>
    <row r="33" spans="1:7" ht="25.5" customHeight="1">
      <c r="A33" s="20"/>
      <c r="B33" s="22"/>
      <c r="C33" s="11" t="s">
        <v>496</v>
      </c>
      <c r="D33" s="27">
        <v>10980</v>
      </c>
      <c r="E33" s="26">
        <v>10980</v>
      </c>
      <c r="F33" s="26">
        <v>10000</v>
      </c>
      <c r="G33" s="155"/>
    </row>
    <row r="34" spans="1:7" ht="12.75" customHeight="1">
      <c r="A34" s="20"/>
      <c r="B34" s="22"/>
      <c r="C34" s="11" t="s">
        <v>324</v>
      </c>
      <c r="D34" s="27">
        <v>10000</v>
      </c>
      <c r="E34" s="26">
        <v>10000</v>
      </c>
      <c r="F34" s="26">
        <v>20000</v>
      </c>
      <c r="G34" s="155"/>
    </row>
    <row r="35" spans="1:7" ht="12.75" customHeight="1" thickBot="1">
      <c r="A35" s="20"/>
      <c r="B35" s="22"/>
      <c r="C35" s="11"/>
      <c r="D35" s="27"/>
      <c r="E35" s="28"/>
      <c r="F35" s="28"/>
      <c r="G35" s="155"/>
    </row>
    <row r="36" spans="1:7" ht="18" customHeight="1" thickBot="1">
      <c r="A36" s="18" t="s">
        <v>33</v>
      </c>
      <c r="B36" s="19"/>
      <c r="C36" s="12" t="s">
        <v>34</v>
      </c>
      <c r="D36" s="24">
        <f>D37+D50</f>
        <v>1294036</v>
      </c>
      <c r="E36" s="24">
        <f>E37+E50</f>
        <v>1294036</v>
      </c>
      <c r="F36" s="24">
        <f>F37+F50</f>
        <v>1370465</v>
      </c>
      <c r="G36" s="153">
        <f>F36/E36*100</f>
        <v>105.90624990340301</v>
      </c>
    </row>
    <row r="37" spans="1:7" ht="12.75" customHeight="1">
      <c r="A37" s="20"/>
      <c r="B37" s="21" t="s">
        <v>105</v>
      </c>
      <c r="C37" s="9" t="s">
        <v>323</v>
      </c>
      <c r="D37" s="25">
        <f>D38+D42</f>
        <v>421536</v>
      </c>
      <c r="E37" s="25">
        <f>E38+E42</f>
        <v>421536</v>
      </c>
      <c r="F37" s="25">
        <f>F38+F42</f>
        <v>282965</v>
      </c>
      <c r="G37" s="154">
        <f>F37/E37*100</f>
        <v>67.12712555985728</v>
      </c>
    </row>
    <row r="38" spans="1:7" ht="12.75" customHeight="1">
      <c r="A38" s="20"/>
      <c r="B38" s="22"/>
      <c r="C38" s="9" t="s">
        <v>405</v>
      </c>
      <c r="D38" s="29">
        <f>D40</f>
        <v>165536</v>
      </c>
      <c r="E38" s="29">
        <f>E40</f>
        <v>165536</v>
      </c>
      <c r="F38" s="29">
        <f>F40</f>
        <v>182965</v>
      </c>
      <c r="G38" s="156"/>
    </row>
    <row r="39" spans="1:7" ht="12.75" customHeight="1">
      <c r="A39" s="20"/>
      <c r="B39" s="22"/>
      <c r="C39" s="10" t="s">
        <v>82</v>
      </c>
      <c r="D39" s="26"/>
      <c r="E39" s="26"/>
      <c r="F39" s="26"/>
      <c r="G39" s="155"/>
    </row>
    <row r="40" spans="1:7" ht="12.75" customHeight="1">
      <c r="A40" s="20"/>
      <c r="B40" s="22"/>
      <c r="C40" s="10" t="s">
        <v>83</v>
      </c>
      <c r="D40" s="26">
        <v>165536</v>
      </c>
      <c r="E40" s="26">
        <v>165536</v>
      </c>
      <c r="F40" s="26">
        <v>182965</v>
      </c>
      <c r="G40" s="155"/>
    </row>
    <row r="41" spans="1:7" ht="12.75" customHeight="1">
      <c r="A41" s="20"/>
      <c r="B41" s="22"/>
      <c r="C41" s="10"/>
      <c r="D41" s="26"/>
      <c r="E41" s="26"/>
      <c r="F41" s="26"/>
      <c r="G41" s="155"/>
    </row>
    <row r="42" spans="1:7" ht="12.75" customHeight="1">
      <c r="A42" s="20"/>
      <c r="B42" s="22"/>
      <c r="C42" s="10" t="s">
        <v>406</v>
      </c>
      <c r="D42" s="26">
        <f>D44+D45</f>
        <v>256000</v>
      </c>
      <c r="E42" s="26">
        <f>E44+E45</f>
        <v>256000</v>
      </c>
      <c r="F42" s="26">
        <f>F44+F45</f>
        <v>100000</v>
      </c>
      <c r="G42" s="155"/>
    </row>
    <row r="43" spans="1:7" ht="12.75" customHeight="1">
      <c r="A43" s="20"/>
      <c r="B43" s="22"/>
      <c r="C43" s="10" t="s">
        <v>82</v>
      </c>
      <c r="D43" s="26"/>
      <c r="E43" s="26"/>
      <c r="F43" s="26"/>
      <c r="G43" s="155"/>
    </row>
    <row r="44" spans="1:7" ht="12.75" customHeight="1">
      <c r="A44" s="20"/>
      <c r="B44" s="22"/>
      <c r="C44" s="10" t="s">
        <v>653</v>
      </c>
      <c r="D44" s="26">
        <v>123000</v>
      </c>
      <c r="E44" s="26">
        <v>123000</v>
      </c>
      <c r="F44" s="26"/>
      <c r="G44" s="155"/>
    </row>
    <row r="45" spans="1:7" ht="12.75" customHeight="1">
      <c r="A45" s="20"/>
      <c r="B45" s="22"/>
      <c r="C45" s="10" t="s">
        <v>413</v>
      </c>
      <c r="D45" s="26">
        <f>SUM(D46:D48)</f>
        <v>133000</v>
      </c>
      <c r="E45" s="26">
        <f>SUM(E46:E48)</f>
        <v>133000</v>
      </c>
      <c r="F45" s="26">
        <f>SUM(F46:F48)</f>
        <v>100000</v>
      </c>
      <c r="G45" s="155"/>
    </row>
    <row r="46" spans="1:7" ht="25.5" customHeight="1">
      <c r="A46" s="20"/>
      <c r="B46" s="22"/>
      <c r="C46" s="10" t="s">
        <v>654</v>
      </c>
      <c r="D46" s="26"/>
      <c r="E46" s="26"/>
      <c r="F46" s="26">
        <v>100000</v>
      </c>
      <c r="G46" s="155"/>
    </row>
    <row r="47" spans="1:7" ht="12.75" customHeight="1">
      <c r="A47" s="20"/>
      <c r="B47" s="22"/>
      <c r="C47" s="10" t="s">
        <v>680</v>
      </c>
      <c r="D47" s="26">
        <v>83000</v>
      </c>
      <c r="E47" s="26">
        <v>83000</v>
      </c>
      <c r="F47" s="26"/>
      <c r="G47" s="155"/>
    </row>
    <row r="48" spans="1:7" ht="12.75" customHeight="1">
      <c r="A48" s="20"/>
      <c r="B48" s="22"/>
      <c r="C48" s="10" t="s">
        <v>325</v>
      </c>
      <c r="D48" s="26">
        <v>50000</v>
      </c>
      <c r="E48" s="26">
        <v>50000</v>
      </c>
      <c r="F48" s="26"/>
      <c r="G48" s="155"/>
    </row>
    <row r="49" spans="1:7" ht="12.75" customHeight="1">
      <c r="A49" s="20"/>
      <c r="B49" s="22"/>
      <c r="C49" s="10"/>
      <c r="D49" s="26"/>
      <c r="E49" s="26"/>
      <c r="F49" s="26"/>
      <c r="G49" s="155"/>
    </row>
    <row r="50" spans="1:7" ht="12.75" customHeight="1">
      <c r="A50" s="20"/>
      <c r="B50" s="23" t="s">
        <v>106</v>
      </c>
      <c r="C50" s="10" t="s">
        <v>107</v>
      </c>
      <c r="D50" s="26">
        <f>D52+D58</f>
        <v>872500</v>
      </c>
      <c r="E50" s="26">
        <f>E52+E58</f>
        <v>872500</v>
      </c>
      <c r="F50" s="26">
        <f>F52+F58</f>
        <v>1087500</v>
      </c>
      <c r="G50" s="155">
        <f>F50/E50*100</f>
        <v>124.64183381088824</v>
      </c>
    </row>
    <row r="51" spans="1:7" ht="12.75" customHeight="1">
      <c r="A51" s="20"/>
      <c r="B51" s="22"/>
      <c r="C51" s="10" t="s">
        <v>82</v>
      </c>
      <c r="D51" s="26"/>
      <c r="E51" s="26"/>
      <c r="F51" s="26"/>
      <c r="G51" s="155"/>
    </row>
    <row r="52" spans="1:7" ht="12.75" customHeight="1">
      <c r="A52" s="20"/>
      <c r="B52" s="22"/>
      <c r="C52" s="10" t="s">
        <v>108</v>
      </c>
      <c r="D52" s="26">
        <f>SUM(D53:D55)</f>
        <v>172707</v>
      </c>
      <c r="E52" s="26">
        <f>SUM(E53:E55)</f>
        <v>172707</v>
      </c>
      <c r="F52" s="26">
        <f>SUM(F53:F56)</f>
        <v>130000</v>
      </c>
      <c r="G52" s="155"/>
    </row>
    <row r="53" spans="1:7" ht="12.75" customHeight="1">
      <c r="A53" s="20"/>
      <c r="B53" s="22"/>
      <c r="C53" s="10" t="s">
        <v>656</v>
      </c>
      <c r="D53" s="26">
        <v>13000</v>
      </c>
      <c r="E53" s="26">
        <v>13000</v>
      </c>
      <c r="F53" s="26"/>
      <c r="G53" s="155"/>
    </row>
    <row r="54" spans="1:7" ht="12.75" customHeight="1">
      <c r="A54" s="20"/>
      <c r="B54" s="22"/>
      <c r="C54" s="10" t="s">
        <v>326</v>
      </c>
      <c r="D54" s="26">
        <v>159707</v>
      </c>
      <c r="E54" s="26">
        <v>159707</v>
      </c>
      <c r="F54" s="26"/>
      <c r="G54" s="155"/>
    </row>
    <row r="55" spans="1:7" ht="12.75" customHeight="1">
      <c r="A55" s="20"/>
      <c r="B55" s="22"/>
      <c r="C55" s="10" t="s">
        <v>605</v>
      </c>
      <c r="D55" s="26"/>
      <c r="E55" s="26"/>
      <c r="F55" s="26">
        <v>80000</v>
      </c>
      <c r="G55" s="155"/>
    </row>
    <row r="56" spans="1:7" ht="25.5" customHeight="1">
      <c r="A56" s="20"/>
      <c r="B56" s="22"/>
      <c r="C56" s="10" t="s">
        <v>606</v>
      </c>
      <c r="D56" s="26"/>
      <c r="E56" s="26"/>
      <c r="F56" s="26">
        <v>50000</v>
      </c>
      <c r="G56" s="155"/>
    </row>
    <row r="57" spans="1:7" ht="12.75" customHeight="1">
      <c r="A57" s="20"/>
      <c r="B57" s="22"/>
      <c r="C57" s="10"/>
      <c r="D57" s="26"/>
      <c r="E57" s="26"/>
      <c r="F57" s="26"/>
      <c r="G57" s="155"/>
    </row>
    <row r="58" spans="1:7" ht="12.75" customHeight="1">
      <c r="A58" s="20"/>
      <c r="B58" s="22"/>
      <c r="C58" s="10" t="s">
        <v>109</v>
      </c>
      <c r="D58" s="26">
        <f>D59+D61+D62+D69</f>
        <v>699793</v>
      </c>
      <c r="E58" s="26">
        <f>E59+E61+E62+E69</f>
        <v>699793</v>
      </c>
      <c r="F58" s="26">
        <f>F59+F61+F62+SUM(F69:F72)</f>
        <v>957500</v>
      </c>
      <c r="G58" s="155">
        <f>F58/E58*100</f>
        <v>136.8261757405404</v>
      </c>
    </row>
    <row r="59" spans="1:7" ht="12.75" customHeight="1">
      <c r="A59" s="20"/>
      <c r="B59" s="22"/>
      <c r="C59" s="10" t="s">
        <v>679</v>
      </c>
      <c r="D59" s="26">
        <v>216793</v>
      </c>
      <c r="E59" s="26">
        <v>216793</v>
      </c>
      <c r="F59" s="26">
        <v>200000</v>
      </c>
      <c r="G59" s="155"/>
    </row>
    <row r="60" spans="1:7" ht="12.75" customHeight="1">
      <c r="A60" s="20"/>
      <c r="B60" s="22"/>
      <c r="C60" s="10" t="s">
        <v>655</v>
      </c>
      <c r="D60" s="26"/>
      <c r="E60" s="26"/>
      <c r="F60" s="26">
        <v>60000</v>
      </c>
      <c r="G60" s="155"/>
    </row>
    <row r="61" spans="1:7" ht="12.75" customHeight="1">
      <c r="A61" s="20"/>
      <c r="B61" s="22"/>
      <c r="C61" s="10" t="s">
        <v>402</v>
      </c>
      <c r="D61" s="26">
        <v>136000</v>
      </c>
      <c r="E61" s="26">
        <v>136000</v>
      </c>
      <c r="F61" s="26">
        <v>200000</v>
      </c>
      <c r="G61" s="155"/>
    </row>
    <row r="62" spans="1:7" ht="12.75" customHeight="1">
      <c r="A62" s="20"/>
      <c r="B62" s="22"/>
      <c r="C62" s="10" t="s">
        <v>607</v>
      </c>
      <c r="D62" s="26">
        <f>SUM(D63:D68)</f>
        <v>347000</v>
      </c>
      <c r="E62" s="26">
        <f>SUM(E63:E68)</f>
        <v>347000</v>
      </c>
      <c r="F62" s="26">
        <v>500000</v>
      </c>
      <c r="G62" s="155"/>
    </row>
    <row r="63" spans="1:7" ht="12.75" customHeight="1">
      <c r="A63" s="20"/>
      <c r="B63" s="22"/>
      <c r="C63" s="10" t="s">
        <v>713</v>
      </c>
      <c r="D63" s="26">
        <v>70000</v>
      </c>
      <c r="E63" s="26">
        <v>70000</v>
      </c>
      <c r="F63" s="26"/>
      <c r="G63" s="155"/>
    </row>
    <row r="64" spans="1:7" ht="12.75" customHeight="1">
      <c r="A64" s="20"/>
      <c r="B64" s="22"/>
      <c r="C64" s="10" t="s">
        <v>0</v>
      </c>
      <c r="D64" s="26">
        <v>122000</v>
      </c>
      <c r="E64" s="26">
        <v>122000</v>
      </c>
      <c r="F64" s="26"/>
      <c r="G64" s="155"/>
    </row>
    <row r="65" spans="1:7" ht="12.75" customHeight="1">
      <c r="A65" s="20"/>
      <c r="B65" s="22"/>
      <c r="C65" s="10" t="s">
        <v>1</v>
      </c>
      <c r="D65" s="26">
        <v>65000</v>
      </c>
      <c r="E65" s="26">
        <v>65000</v>
      </c>
      <c r="F65" s="26"/>
      <c r="G65" s="155"/>
    </row>
    <row r="66" spans="1:7" ht="12.75" customHeight="1">
      <c r="A66" s="20"/>
      <c r="B66" s="22"/>
      <c r="C66" s="10" t="s">
        <v>2</v>
      </c>
      <c r="D66" s="26">
        <v>90000</v>
      </c>
      <c r="E66" s="26">
        <v>90000</v>
      </c>
      <c r="F66" s="26"/>
      <c r="G66" s="155"/>
    </row>
    <row r="67" spans="1:7" ht="12.75" customHeight="1">
      <c r="A67" s="20"/>
      <c r="B67" s="22"/>
      <c r="C67" s="10" t="s">
        <v>3</v>
      </c>
      <c r="D67" s="26"/>
      <c r="E67" s="26"/>
      <c r="F67" s="26"/>
      <c r="G67" s="155"/>
    </row>
    <row r="68" spans="1:7" ht="12.75" customHeight="1">
      <c r="A68" s="20"/>
      <c r="B68" s="22"/>
      <c r="C68" s="10" t="s">
        <v>4</v>
      </c>
      <c r="D68" s="26"/>
      <c r="E68" s="26"/>
      <c r="F68" s="339"/>
      <c r="G68" s="155"/>
    </row>
    <row r="69" spans="1:7" ht="12.75" customHeight="1">
      <c r="A69" s="20"/>
      <c r="B69" s="22"/>
      <c r="C69" s="10" t="s">
        <v>604</v>
      </c>
      <c r="D69" s="26"/>
      <c r="E69" s="26"/>
      <c r="F69" s="115">
        <v>25000</v>
      </c>
      <c r="G69" s="155"/>
    </row>
    <row r="70" spans="1:7" ht="12.75" customHeight="1">
      <c r="A70" s="20"/>
      <c r="B70" s="22"/>
      <c r="C70" s="10" t="s">
        <v>327</v>
      </c>
      <c r="D70" s="26"/>
      <c r="E70" s="26"/>
      <c r="F70" s="115">
        <v>1000</v>
      </c>
      <c r="G70" s="155"/>
    </row>
    <row r="71" spans="1:7" ht="12.75" customHeight="1">
      <c r="A71" s="20"/>
      <c r="B71" s="22"/>
      <c r="C71" s="10" t="s">
        <v>328</v>
      </c>
      <c r="D71" s="26"/>
      <c r="E71" s="26"/>
      <c r="F71" s="115">
        <v>30000</v>
      </c>
      <c r="G71" s="155"/>
    </row>
    <row r="72" spans="1:7" ht="12.75" customHeight="1">
      <c r="A72" s="20"/>
      <c r="B72" s="22"/>
      <c r="C72" s="10" t="s">
        <v>329</v>
      </c>
      <c r="D72" s="26"/>
      <c r="E72" s="26"/>
      <c r="F72" s="115">
        <v>1500</v>
      </c>
      <c r="G72" s="155"/>
    </row>
    <row r="73" spans="1:7" ht="12.75" customHeight="1" thickBot="1">
      <c r="A73" s="20"/>
      <c r="B73" s="22"/>
      <c r="C73" s="10"/>
      <c r="D73" s="26"/>
      <c r="E73" s="26"/>
      <c r="F73" s="26"/>
      <c r="G73" s="155"/>
    </row>
    <row r="74" spans="1:7" ht="18" customHeight="1" thickBot="1">
      <c r="A74" s="18" t="s">
        <v>35</v>
      </c>
      <c r="B74" s="19"/>
      <c r="C74" s="12" t="s">
        <v>36</v>
      </c>
      <c r="D74" s="24">
        <f>D75+D83+D101</f>
        <v>690820</v>
      </c>
      <c r="E74" s="24">
        <f>E75+E83+E101</f>
        <v>642360</v>
      </c>
      <c r="F74" s="24">
        <f>F75+F83+F101</f>
        <v>654500</v>
      </c>
      <c r="G74" s="153">
        <f>F74/E74*100</f>
        <v>101.88990597172925</v>
      </c>
    </row>
    <row r="75" spans="1:7" ht="12.75" customHeight="1">
      <c r="A75" s="20"/>
      <c r="B75" s="21" t="s">
        <v>110</v>
      </c>
      <c r="C75" s="119" t="s">
        <v>111</v>
      </c>
      <c r="D75" s="29">
        <f>D77+D80</f>
        <v>447320</v>
      </c>
      <c r="E75" s="29">
        <f>E77+E80</f>
        <v>447320</v>
      </c>
      <c r="F75" s="29">
        <f>F77+F80</f>
        <v>380000</v>
      </c>
      <c r="G75" s="156">
        <f>F75/E75*100</f>
        <v>84.95037109898954</v>
      </c>
    </row>
    <row r="76" spans="1:7" ht="12.75" customHeight="1">
      <c r="A76" s="20"/>
      <c r="B76" s="22"/>
      <c r="C76" s="10" t="s">
        <v>82</v>
      </c>
      <c r="D76" s="26"/>
      <c r="E76" s="26"/>
      <c r="F76" s="26"/>
      <c r="G76" s="155"/>
    </row>
    <row r="77" spans="1:7" ht="12.75" customHeight="1">
      <c r="A77" s="20"/>
      <c r="B77" s="22"/>
      <c r="C77" s="10" t="s">
        <v>112</v>
      </c>
      <c r="D77" s="26">
        <f>D78+D79</f>
        <v>367320</v>
      </c>
      <c r="E77" s="26">
        <f>E78+E79</f>
        <v>367320</v>
      </c>
      <c r="F77" s="26">
        <f>F78+F79</f>
        <v>380000</v>
      </c>
      <c r="G77" s="155"/>
    </row>
    <row r="78" spans="1:7" ht="12.75" customHeight="1">
      <c r="A78" s="20"/>
      <c r="B78" s="22"/>
      <c r="C78" s="10" t="s">
        <v>330</v>
      </c>
      <c r="D78" s="26">
        <v>7320</v>
      </c>
      <c r="E78" s="26">
        <v>7320</v>
      </c>
      <c r="F78" s="26"/>
      <c r="G78" s="155"/>
    </row>
    <row r="79" spans="1:7" ht="12.75" customHeight="1">
      <c r="A79" s="20"/>
      <c r="B79" s="22"/>
      <c r="C79" s="10" t="s">
        <v>512</v>
      </c>
      <c r="D79" s="26">
        <v>360000</v>
      </c>
      <c r="E79" s="26">
        <v>360000</v>
      </c>
      <c r="F79" s="26">
        <v>380000</v>
      </c>
      <c r="G79" s="155"/>
    </row>
    <row r="80" spans="1:7" ht="12.75" customHeight="1">
      <c r="A80" s="20"/>
      <c r="B80" s="22"/>
      <c r="C80" s="11" t="s">
        <v>413</v>
      </c>
      <c r="D80" s="27">
        <f>D81</f>
        <v>80000</v>
      </c>
      <c r="E80" s="27">
        <f>E81</f>
        <v>80000</v>
      </c>
      <c r="F80" s="27">
        <f>F81</f>
        <v>0</v>
      </c>
      <c r="G80" s="155"/>
    </row>
    <row r="81" spans="1:7" ht="12.75" customHeight="1">
      <c r="A81" s="20"/>
      <c r="B81" s="22"/>
      <c r="C81" s="11" t="s">
        <v>331</v>
      </c>
      <c r="D81" s="27">
        <v>80000</v>
      </c>
      <c r="E81" s="26">
        <v>80000</v>
      </c>
      <c r="F81" s="26"/>
      <c r="G81" s="155"/>
    </row>
    <row r="82" spans="1:7" ht="12.75" customHeight="1">
      <c r="A82" s="20"/>
      <c r="B82" s="22"/>
      <c r="C82" s="11"/>
      <c r="D82" s="27"/>
      <c r="E82" s="26"/>
      <c r="F82" s="26"/>
      <c r="G82" s="155"/>
    </row>
    <row r="83" spans="1:7" ht="12.75" customHeight="1">
      <c r="A83" s="20"/>
      <c r="B83" s="23" t="s">
        <v>113</v>
      </c>
      <c r="C83" s="10" t="s">
        <v>114</v>
      </c>
      <c r="D83" s="375">
        <f>D85+D90</f>
        <v>184500</v>
      </c>
      <c r="E83" s="375">
        <f>E85+E90</f>
        <v>117040</v>
      </c>
      <c r="F83" s="375">
        <f>F85+F90</f>
        <v>83500</v>
      </c>
      <c r="G83" s="155">
        <f>F83/E83*100</f>
        <v>71.34313055365688</v>
      </c>
    </row>
    <row r="84" spans="1:7" ht="12.75" customHeight="1">
      <c r="A84" s="20"/>
      <c r="B84" s="22"/>
      <c r="C84" s="10" t="s">
        <v>82</v>
      </c>
      <c r="D84" s="375"/>
      <c r="E84" s="375"/>
      <c r="F84" s="375"/>
      <c r="G84" s="155"/>
    </row>
    <row r="85" spans="1:7" ht="12.75" customHeight="1">
      <c r="A85" s="20"/>
      <c r="B85" s="22"/>
      <c r="C85" s="10" t="s">
        <v>116</v>
      </c>
      <c r="D85" s="375">
        <f>SUM(D86:D88)</f>
        <v>85350</v>
      </c>
      <c r="E85" s="375">
        <f>SUM(E86:E88)</f>
        <v>74000</v>
      </c>
      <c r="F85" s="375">
        <v>15000</v>
      </c>
      <c r="G85" s="155"/>
    </row>
    <row r="86" spans="1:7" ht="25.5" customHeight="1">
      <c r="A86" s="20"/>
      <c r="B86" s="22"/>
      <c r="C86" s="10" t="s">
        <v>623</v>
      </c>
      <c r="D86" s="375">
        <v>30000</v>
      </c>
      <c r="E86" s="375">
        <v>30000</v>
      </c>
      <c r="F86" s="375"/>
      <c r="G86" s="155"/>
    </row>
    <row r="87" spans="1:7" ht="12.75" customHeight="1">
      <c r="A87" s="20"/>
      <c r="B87" s="22"/>
      <c r="C87" s="10" t="s">
        <v>332</v>
      </c>
      <c r="D87" s="375">
        <v>55350</v>
      </c>
      <c r="E87" s="375">
        <v>44000</v>
      </c>
      <c r="F87" s="375"/>
      <c r="G87" s="155"/>
    </row>
    <row r="88" spans="1:7" ht="13.5" customHeight="1">
      <c r="A88" s="20"/>
      <c r="B88" s="22"/>
      <c r="C88" s="10" t="s">
        <v>333</v>
      </c>
      <c r="D88" s="375"/>
      <c r="E88" s="375"/>
      <c r="F88" s="375">
        <v>15000</v>
      </c>
      <c r="G88" s="155"/>
    </row>
    <row r="89" spans="1:7" ht="12.75" customHeight="1">
      <c r="A89" s="20"/>
      <c r="B89" s="22"/>
      <c r="C89" s="10"/>
      <c r="D89" s="375"/>
      <c r="E89" s="375"/>
      <c r="F89" s="375"/>
      <c r="G89" s="155"/>
    </row>
    <row r="90" spans="1:7" ht="12.75" customHeight="1">
      <c r="A90" s="20"/>
      <c r="B90" s="22"/>
      <c r="C90" s="10" t="s">
        <v>109</v>
      </c>
      <c r="D90" s="375">
        <v>99150</v>
      </c>
      <c r="E90" s="375">
        <f>SUM(E91:E98)</f>
        <v>43040</v>
      </c>
      <c r="F90" s="375">
        <f>SUM(F91:F98)</f>
        <v>68500</v>
      </c>
      <c r="G90" s="155"/>
    </row>
    <row r="91" spans="1:7" ht="62.25" customHeight="1">
      <c r="A91" s="20"/>
      <c r="B91" s="22"/>
      <c r="C91" s="10" t="s">
        <v>624</v>
      </c>
      <c r="D91" s="375">
        <v>30000</v>
      </c>
      <c r="E91" s="375">
        <v>30000</v>
      </c>
      <c r="F91" s="375">
        <v>32000</v>
      </c>
      <c r="G91" s="155"/>
    </row>
    <row r="92" spans="1:7" ht="25.5" customHeight="1">
      <c r="A92" s="20"/>
      <c r="B92" s="22"/>
      <c r="C92" s="10" t="s">
        <v>407</v>
      </c>
      <c r="D92" s="375">
        <v>8000</v>
      </c>
      <c r="E92" s="375">
        <v>8000</v>
      </c>
      <c r="F92" s="375">
        <v>8000</v>
      </c>
      <c r="G92" s="155"/>
    </row>
    <row r="93" spans="1:7" ht="12.75" customHeight="1">
      <c r="A93" s="20"/>
      <c r="B93" s="22"/>
      <c r="C93" s="10" t="s">
        <v>539</v>
      </c>
      <c r="D93" s="375">
        <v>500</v>
      </c>
      <c r="E93" s="375"/>
      <c r="F93" s="375">
        <v>500</v>
      </c>
      <c r="G93" s="155"/>
    </row>
    <row r="94" spans="1:7" ht="12.75" customHeight="1">
      <c r="A94" s="20"/>
      <c r="B94" s="22"/>
      <c r="C94" s="10" t="s">
        <v>625</v>
      </c>
      <c r="D94" s="375">
        <v>50000</v>
      </c>
      <c r="E94" s="375"/>
      <c r="F94" s="375"/>
      <c r="G94" s="155"/>
    </row>
    <row r="95" spans="1:7" ht="25.5" customHeight="1">
      <c r="A95" s="20"/>
      <c r="B95" s="22"/>
      <c r="C95" s="10" t="s">
        <v>334</v>
      </c>
      <c r="D95" s="375">
        <v>3000</v>
      </c>
      <c r="E95" s="375">
        <v>3000</v>
      </c>
      <c r="F95" s="375"/>
      <c r="G95" s="155"/>
    </row>
    <row r="96" spans="1:7" ht="25.5" customHeight="1">
      <c r="A96" s="20"/>
      <c r="B96" s="22"/>
      <c r="C96" s="10" t="s">
        <v>335</v>
      </c>
      <c r="D96" s="375">
        <v>2040</v>
      </c>
      <c r="E96" s="375">
        <v>2040</v>
      </c>
      <c r="F96" s="375">
        <v>1500</v>
      </c>
      <c r="G96" s="155"/>
    </row>
    <row r="97" spans="1:7" ht="12.75" customHeight="1">
      <c r="A97" s="20"/>
      <c r="B97" s="22"/>
      <c r="C97" s="10" t="s">
        <v>336</v>
      </c>
      <c r="D97" s="375"/>
      <c r="E97" s="375"/>
      <c r="F97" s="375">
        <v>1500</v>
      </c>
      <c r="G97" s="155"/>
    </row>
    <row r="98" spans="1:7" ht="12.75" customHeight="1">
      <c r="A98" s="20"/>
      <c r="B98" s="22"/>
      <c r="C98" s="10" t="s">
        <v>608</v>
      </c>
      <c r="D98" s="375"/>
      <c r="E98" s="375"/>
      <c r="F98" s="375">
        <v>25000</v>
      </c>
      <c r="G98" s="155"/>
    </row>
    <row r="99" spans="1:7" ht="12.75" customHeight="1">
      <c r="A99" s="20"/>
      <c r="B99" s="22"/>
      <c r="C99" s="11" t="s">
        <v>630</v>
      </c>
      <c r="D99" s="375">
        <v>19000</v>
      </c>
      <c r="E99" s="375">
        <v>4851</v>
      </c>
      <c r="F99" s="375"/>
      <c r="G99" s="155"/>
    </row>
    <row r="100" spans="1:7" ht="12.75" customHeight="1">
      <c r="A100" s="20"/>
      <c r="B100" s="22"/>
      <c r="C100" s="10"/>
      <c r="D100" s="26"/>
      <c r="E100" s="26"/>
      <c r="F100" s="26"/>
      <c r="G100" s="155"/>
    </row>
    <row r="101" spans="1:7" ht="12.75" customHeight="1">
      <c r="A101" s="20"/>
      <c r="B101" s="23" t="s">
        <v>115</v>
      </c>
      <c r="C101" s="10" t="s">
        <v>103</v>
      </c>
      <c r="D101" s="26">
        <f>D103+D108</f>
        <v>59000</v>
      </c>
      <c r="E101" s="26">
        <f>E103+E108</f>
        <v>78000</v>
      </c>
      <c r="F101" s="26">
        <f>F103+F108</f>
        <v>191000</v>
      </c>
      <c r="G101" s="155">
        <f>F101/E101*100</f>
        <v>244.8717948717949</v>
      </c>
    </row>
    <row r="102" spans="1:7" ht="12.75" customHeight="1">
      <c r="A102" s="20"/>
      <c r="B102" s="22"/>
      <c r="C102" s="10" t="s">
        <v>82</v>
      </c>
      <c r="D102" s="26"/>
      <c r="E102" s="26"/>
      <c r="F102" s="26"/>
      <c r="G102" s="155"/>
    </row>
    <row r="103" spans="1:7" ht="12.75" customHeight="1">
      <c r="A103" s="20"/>
      <c r="B103" s="22"/>
      <c r="C103" s="10" t="s">
        <v>116</v>
      </c>
      <c r="D103" s="26">
        <v>50000</v>
      </c>
      <c r="E103" s="26">
        <f>SUM(E104:E104)</f>
        <v>50000</v>
      </c>
      <c r="F103" s="26">
        <f>SUM(F104:F106)</f>
        <v>88000</v>
      </c>
      <c r="G103" s="155"/>
    </row>
    <row r="104" spans="1:7" ht="12.75" customHeight="1">
      <c r="A104" s="20"/>
      <c r="B104" s="22"/>
      <c r="C104" s="10" t="s">
        <v>627</v>
      </c>
      <c r="D104" s="26">
        <v>50000</v>
      </c>
      <c r="E104" s="26">
        <v>50000</v>
      </c>
      <c r="F104" s="26">
        <v>60000</v>
      </c>
      <c r="G104" s="155"/>
    </row>
    <row r="105" spans="1:7" ht="25.5" customHeight="1">
      <c r="A105" s="20"/>
      <c r="B105" s="22"/>
      <c r="C105" s="10" t="s">
        <v>629</v>
      </c>
      <c r="D105" s="26"/>
      <c r="E105" s="26"/>
      <c r="F105" s="26">
        <v>20000</v>
      </c>
      <c r="G105" s="155"/>
    </row>
    <row r="106" spans="1:7" ht="25.5" customHeight="1">
      <c r="A106" s="20"/>
      <c r="B106" s="22"/>
      <c r="C106" s="10" t="s">
        <v>337</v>
      </c>
      <c r="D106" s="26"/>
      <c r="E106" s="26"/>
      <c r="F106" s="26">
        <v>8000</v>
      </c>
      <c r="G106" s="155"/>
    </row>
    <row r="107" spans="1:7" ht="12.75" customHeight="1">
      <c r="A107" s="20"/>
      <c r="B107" s="22"/>
      <c r="C107" s="10"/>
      <c r="D107" s="26"/>
      <c r="E107" s="26"/>
      <c r="F107" s="26"/>
      <c r="G107" s="155"/>
    </row>
    <row r="108" spans="1:7" ht="12.75" customHeight="1">
      <c r="A108" s="20"/>
      <c r="B108" s="22"/>
      <c r="C108" s="10" t="s">
        <v>109</v>
      </c>
      <c r="D108" s="26">
        <f>SUM(D109:D113)</f>
        <v>9000</v>
      </c>
      <c r="E108" s="26">
        <v>28000</v>
      </c>
      <c r="F108" s="26">
        <f>SUM(F109:F114)</f>
        <v>103000</v>
      </c>
      <c r="G108" s="155"/>
    </row>
    <row r="109" spans="1:7" ht="12.75" customHeight="1">
      <c r="A109" s="20"/>
      <c r="B109" s="22"/>
      <c r="C109" s="11" t="s">
        <v>513</v>
      </c>
      <c r="D109" s="27">
        <v>6000</v>
      </c>
      <c r="E109" s="27"/>
      <c r="F109" s="26">
        <v>8000</v>
      </c>
      <c r="G109" s="155"/>
    </row>
    <row r="110" spans="1:7" ht="27" customHeight="1">
      <c r="A110" s="20"/>
      <c r="B110" s="22"/>
      <c r="C110" s="11" t="s">
        <v>404</v>
      </c>
      <c r="D110" s="27">
        <v>3000</v>
      </c>
      <c r="E110" s="27"/>
      <c r="F110" s="26">
        <v>5000</v>
      </c>
      <c r="G110" s="155"/>
    </row>
    <row r="111" spans="1:7" ht="12.75" customHeight="1">
      <c r="A111" s="20"/>
      <c r="B111" s="22"/>
      <c r="C111" s="11" t="s">
        <v>338</v>
      </c>
      <c r="D111" s="27"/>
      <c r="E111" s="27"/>
      <c r="F111" s="26">
        <v>25000</v>
      </c>
      <c r="G111" s="155"/>
    </row>
    <row r="112" spans="1:7" ht="12.75" customHeight="1">
      <c r="A112" s="20"/>
      <c r="B112" s="22"/>
      <c r="C112" s="11" t="s">
        <v>339</v>
      </c>
      <c r="D112" s="27"/>
      <c r="E112" s="27"/>
      <c r="F112" s="26">
        <v>50000</v>
      </c>
      <c r="G112" s="155"/>
    </row>
    <row r="113" spans="1:7" ht="12.75" customHeight="1">
      <c r="A113" s="20"/>
      <c r="B113" s="22"/>
      <c r="C113" s="11" t="s">
        <v>539</v>
      </c>
      <c r="D113" s="27"/>
      <c r="E113" s="27"/>
      <c r="F113" s="26">
        <v>500</v>
      </c>
      <c r="G113" s="155"/>
    </row>
    <row r="114" spans="1:7" ht="25.5" customHeight="1">
      <c r="A114" s="20"/>
      <c r="B114" s="22"/>
      <c r="C114" s="11" t="s">
        <v>609</v>
      </c>
      <c r="D114" s="27"/>
      <c r="E114" s="27"/>
      <c r="F114" s="26">
        <v>14500</v>
      </c>
      <c r="G114" s="155"/>
    </row>
    <row r="115" spans="1:7" ht="12.75" customHeight="1" thickBot="1">
      <c r="A115" s="20"/>
      <c r="B115" s="22"/>
      <c r="C115" s="31"/>
      <c r="D115" s="27"/>
      <c r="E115" s="26"/>
      <c r="F115" s="26"/>
      <c r="G115" s="155"/>
    </row>
    <row r="116" spans="1:7" ht="18" customHeight="1" thickBot="1">
      <c r="A116" s="18" t="s">
        <v>37</v>
      </c>
      <c r="B116" s="19"/>
      <c r="C116" s="12" t="s">
        <v>38</v>
      </c>
      <c r="D116" s="24">
        <f>D117+D122+D128</f>
        <v>101500</v>
      </c>
      <c r="E116" s="24">
        <f>E117+E122</f>
        <v>100950</v>
      </c>
      <c r="F116" s="24">
        <f>F117+F122</f>
        <v>68800</v>
      </c>
      <c r="G116" s="153">
        <f>F116/E116*100</f>
        <v>68.15255076770678</v>
      </c>
    </row>
    <row r="117" spans="1:7" ht="12.75" customHeight="1">
      <c r="A117" s="20"/>
      <c r="B117" s="21" t="s">
        <v>117</v>
      </c>
      <c r="C117" s="9" t="s">
        <v>118</v>
      </c>
      <c r="D117" s="29">
        <f>D119</f>
        <v>38450</v>
      </c>
      <c r="E117" s="29">
        <v>38450</v>
      </c>
      <c r="F117" s="29">
        <f>F119</f>
        <v>20000</v>
      </c>
      <c r="G117" s="156">
        <f>F117/E117*100</f>
        <v>52.015604681404426</v>
      </c>
    </row>
    <row r="118" spans="1:7" ht="12.75" customHeight="1">
      <c r="A118" s="20"/>
      <c r="B118" s="22"/>
      <c r="C118" s="10" t="s">
        <v>82</v>
      </c>
      <c r="D118" s="26"/>
      <c r="E118" s="26"/>
      <c r="F118" s="26"/>
      <c r="G118" s="155"/>
    </row>
    <row r="119" spans="1:7" ht="12.75" customHeight="1">
      <c r="A119" s="20"/>
      <c r="B119" s="22"/>
      <c r="C119" s="10" t="s">
        <v>112</v>
      </c>
      <c r="D119" s="26">
        <v>38450</v>
      </c>
      <c r="E119" s="26">
        <v>38450</v>
      </c>
      <c r="F119" s="26">
        <v>20000</v>
      </c>
      <c r="G119" s="155"/>
    </row>
    <row r="120" spans="1:7" ht="12.75" customHeight="1">
      <c r="A120" s="20"/>
      <c r="B120" s="22"/>
      <c r="C120" s="10" t="s">
        <v>631</v>
      </c>
      <c r="D120" s="26"/>
      <c r="E120" s="26"/>
      <c r="F120" s="26"/>
      <c r="G120" s="155"/>
    </row>
    <row r="121" spans="1:7" ht="12.75" customHeight="1">
      <c r="A121" s="20"/>
      <c r="B121" s="22"/>
      <c r="C121" s="10"/>
      <c r="D121" s="26"/>
      <c r="E121" s="26"/>
      <c r="F121" s="26"/>
      <c r="G121" s="155"/>
    </row>
    <row r="122" spans="1:7" ht="12.75" customHeight="1">
      <c r="A122" s="20"/>
      <c r="B122" s="23" t="s">
        <v>119</v>
      </c>
      <c r="C122" s="10" t="s">
        <v>552</v>
      </c>
      <c r="D122" s="26">
        <f>D124</f>
        <v>62500</v>
      </c>
      <c r="E122" s="26">
        <v>62500</v>
      </c>
      <c r="F122" s="26">
        <f>F124</f>
        <v>48800</v>
      </c>
      <c r="G122" s="155">
        <f>F122/E122*100</f>
        <v>78.08</v>
      </c>
    </row>
    <row r="123" spans="1:7" ht="12.75" customHeight="1">
      <c r="A123" s="20"/>
      <c r="B123" s="22"/>
      <c r="C123" s="10" t="s">
        <v>82</v>
      </c>
      <c r="D123" s="26"/>
      <c r="E123" s="26"/>
      <c r="F123" s="26"/>
      <c r="G123" s="155"/>
    </row>
    <row r="124" spans="1:7" ht="12.75" customHeight="1">
      <c r="A124" s="20"/>
      <c r="B124" s="22"/>
      <c r="C124" s="10" t="s">
        <v>120</v>
      </c>
      <c r="D124" s="26">
        <v>62500</v>
      </c>
      <c r="E124" s="26"/>
      <c r="F124" s="26">
        <f>SUM(F125:F126)</f>
        <v>48800</v>
      </c>
      <c r="G124" s="155"/>
    </row>
    <row r="125" spans="1:7" ht="37.5" customHeight="1">
      <c r="A125" s="20"/>
      <c r="B125" s="22"/>
      <c r="C125" s="10" t="s">
        <v>412</v>
      </c>
      <c r="D125" s="26"/>
      <c r="E125" s="26"/>
      <c r="F125" s="26">
        <v>38800</v>
      </c>
      <c r="G125" s="155"/>
    </row>
    <row r="126" spans="1:7" ht="12.75" customHeight="1">
      <c r="A126" s="20"/>
      <c r="B126" s="22"/>
      <c r="C126" s="11" t="s">
        <v>340</v>
      </c>
      <c r="D126" s="27"/>
      <c r="E126" s="26"/>
      <c r="F126" s="26">
        <v>10000</v>
      </c>
      <c r="G126" s="155"/>
    </row>
    <row r="127" spans="1:7" ht="12.75" customHeight="1">
      <c r="A127" s="20"/>
      <c r="B127" s="22"/>
      <c r="C127" s="11"/>
      <c r="D127" s="27"/>
      <c r="E127" s="26"/>
      <c r="F127" s="26"/>
      <c r="G127" s="155"/>
    </row>
    <row r="128" spans="1:7" ht="12.75" customHeight="1">
      <c r="A128" s="20"/>
      <c r="B128" s="136" t="s">
        <v>610</v>
      </c>
      <c r="C128" s="11" t="s">
        <v>611</v>
      </c>
      <c r="D128" s="27">
        <f>D129</f>
        <v>550</v>
      </c>
      <c r="E128" s="26"/>
      <c r="F128" s="26"/>
      <c r="G128" s="155"/>
    </row>
    <row r="129" spans="1:7" ht="12.75" customHeight="1">
      <c r="A129" s="20"/>
      <c r="B129" s="22"/>
      <c r="C129" s="11" t="s">
        <v>83</v>
      </c>
      <c r="D129" s="27">
        <v>550</v>
      </c>
      <c r="E129" s="26"/>
      <c r="F129" s="26"/>
      <c r="G129" s="155"/>
    </row>
    <row r="130" spans="1:7" ht="12.75" customHeight="1" thickBot="1">
      <c r="A130" s="20"/>
      <c r="B130" s="22"/>
      <c r="C130" s="11"/>
      <c r="D130" s="27"/>
      <c r="E130" s="26"/>
      <c r="F130" s="26"/>
      <c r="G130" s="155"/>
    </row>
    <row r="131" spans="1:7" ht="18" customHeight="1" thickBot="1">
      <c r="A131" s="18" t="s">
        <v>39</v>
      </c>
      <c r="B131" s="19"/>
      <c r="C131" s="12" t="s">
        <v>40</v>
      </c>
      <c r="D131" s="24">
        <f>D132+D138+D153+D190</f>
        <v>2401785</v>
      </c>
      <c r="E131" s="24">
        <f>E132+E138+E153+E190</f>
        <v>2391241</v>
      </c>
      <c r="F131" s="24">
        <f>F132+F138+F153+F190+F182</f>
        <v>2628489</v>
      </c>
      <c r="G131" s="153">
        <f>F131/E131*100</f>
        <v>109.92154283068918</v>
      </c>
    </row>
    <row r="132" spans="1:7" ht="12.75" customHeight="1">
      <c r="A132" s="20"/>
      <c r="B132" s="21" t="s">
        <v>121</v>
      </c>
      <c r="C132" s="9" t="s">
        <v>76</v>
      </c>
      <c r="D132" s="25">
        <f>D134</f>
        <v>63172</v>
      </c>
      <c r="E132" s="25">
        <f>E134</f>
        <v>63172</v>
      </c>
      <c r="F132" s="25">
        <f>F134</f>
        <v>62250</v>
      </c>
      <c r="G132" s="154">
        <f>F132/E132*100</f>
        <v>98.54049262331412</v>
      </c>
    </row>
    <row r="133" spans="1:7" ht="12.75" customHeight="1">
      <c r="A133" s="20"/>
      <c r="B133" s="22"/>
      <c r="C133" s="10" t="s">
        <v>82</v>
      </c>
      <c r="D133" s="26"/>
      <c r="E133" s="26"/>
      <c r="F133" s="26"/>
      <c r="G133" s="155"/>
    </row>
    <row r="134" spans="1:7" ht="12.75" customHeight="1">
      <c r="A134" s="20"/>
      <c r="B134" s="22"/>
      <c r="C134" s="10" t="s">
        <v>83</v>
      </c>
      <c r="D134" s="26">
        <f>D136</f>
        <v>63172</v>
      </c>
      <c r="E134" s="26">
        <f>E136</f>
        <v>63172</v>
      </c>
      <c r="F134" s="26">
        <v>62250</v>
      </c>
      <c r="G134" s="155"/>
    </row>
    <row r="135" spans="1:7" ht="12.75" customHeight="1">
      <c r="A135" s="20"/>
      <c r="B135" s="22"/>
      <c r="C135" s="10" t="s">
        <v>82</v>
      </c>
      <c r="D135" s="26"/>
      <c r="E135" s="26"/>
      <c r="F135" s="26"/>
      <c r="G135" s="155"/>
    </row>
    <row r="136" spans="1:7" ht="12.75" customHeight="1">
      <c r="A136" s="20"/>
      <c r="B136" s="22"/>
      <c r="C136" s="10" t="s">
        <v>122</v>
      </c>
      <c r="D136" s="26">
        <v>63172</v>
      </c>
      <c r="E136" s="26">
        <v>63172</v>
      </c>
      <c r="F136" s="26">
        <v>62250</v>
      </c>
      <c r="G136" s="155"/>
    </row>
    <row r="137" spans="1:7" ht="12.75" customHeight="1">
      <c r="A137" s="20"/>
      <c r="B137" s="22"/>
      <c r="C137" s="10"/>
      <c r="D137" s="26"/>
      <c r="E137" s="26"/>
      <c r="F137" s="26"/>
      <c r="G137" s="155"/>
    </row>
    <row r="138" spans="1:7" ht="12.75" customHeight="1">
      <c r="A138" s="20"/>
      <c r="B138" s="23" t="s">
        <v>123</v>
      </c>
      <c r="C138" s="10" t="s">
        <v>124</v>
      </c>
      <c r="D138" s="26">
        <f>D140+D143</f>
        <v>115280</v>
      </c>
      <c r="E138" s="26">
        <f>E143</f>
        <v>96280</v>
      </c>
      <c r="F138" s="26">
        <f>F143</f>
        <v>107100</v>
      </c>
      <c r="G138" s="155">
        <f>F138/E138*100</f>
        <v>111.2380556709597</v>
      </c>
    </row>
    <row r="139" spans="1:7" ht="12.75" customHeight="1">
      <c r="A139" s="20"/>
      <c r="B139" s="22"/>
      <c r="C139" s="10" t="s">
        <v>32</v>
      </c>
      <c r="D139" s="26"/>
      <c r="E139" s="26"/>
      <c r="F139" s="26"/>
      <c r="G139" s="155"/>
    </row>
    <row r="140" spans="1:7" ht="12.75" customHeight="1">
      <c r="A140" s="20"/>
      <c r="B140" s="22"/>
      <c r="C140" s="10" t="s">
        <v>116</v>
      </c>
      <c r="D140" s="26">
        <f>D141</f>
        <v>15000</v>
      </c>
      <c r="E140" s="26">
        <f>E141</f>
        <v>14600</v>
      </c>
      <c r="F140" s="26">
        <f>F141</f>
        <v>0</v>
      </c>
      <c r="G140" s="155"/>
    </row>
    <row r="141" spans="1:7" ht="12.75" customHeight="1">
      <c r="A141" s="20"/>
      <c r="B141" s="22"/>
      <c r="C141" s="10" t="s">
        <v>341</v>
      </c>
      <c r="D141" s="26">
        <v>15000</v>
      </c>
      <c r="E141" s="26">
        <v>14600</v>
      </c>
      <c r="F141" s="26"/>
      <c r="G141" s="155"/>
    </row>
    <row r="142" spans="1:7" ht="12.75" customHeight="1">
      <c r="A142" s="20"/>
      <c r="B142" s="22"/>
      <c r="C142" s="10"/>
      <c r="D142" s="26"/>
      <c r="E142" s="26"/>
      <c r="F142" s="26"/>
      <c r="G142" s="155"/>
    </row>
    <row r="143" spans="1:7" ht="12.75" customHeight="1">
      <c r="A143" s="20"/>
      <c r="B143" s="22"/>
      <c r="C143" s="10" t="s">
        <v>109</v>
      </c>
      <c r="D143" s="26">
        <f>SUM(D144:D150)</f>
        <v>100280</v>
      </c>
      <c r="E143" s="26">
        <f>SUM(E144:E150)</f>
        <v>96280</v>
      </c>
      <c r="F143" s="26">
        <f>SUM(F144:F151)</f>
        <v>107100</v>
      </c>
      <c r="G143" s="155"/>
    </row>
    <row r="144" spans="1:7" ht="12.75" customHeight="1">
      <c r="A144" s="20"/>
      <c r="B144" s="22"/>
      <c r="C144" s="10" t="s">
        <v>414</v>
      </c>
      <c r="D144" s="26">
        <v>79480</v>
      </c>
      <c r="E144" s="26">
        <v>79480</v>
      </c>
      <c r="F144" s="26">
        <v>84500</v>
      </c>
      <c r="G144" s="155"/>
    </row>
    <row r="145" spans="1:7" ht="12.75" customHeight="1">
      <c r="A145" s="20"/>
      <c r="B145" s="22"/>
      <c r="C145" s="10" t="s">
        <v>687</v>
      </c>
      <c r="D145" s="26">
        <v>6400</v>
      </c>
      <c r="E145" s="26">
        <v>6400</v>
      </c>
      <c r="F145" s="26">
        <v>13100</v>
      </c>
      <c r="G145" s="155"/>
    </row>
    <row r="146" spans="1:7" ht="12.75" customHeight="1">
      <c r="A146" s="20"/>
      <c r="B146" s="22"/>
      <c r="C146" s="10" t="s">
        <v>342</v>
      </c>
      <c r="D146" s="26">
        <v>8400</v>
      </c>
      <c r="E146" s="26">
        <v>4900</v>
      </c>
      <c r="F146" s="26">
        <v>3800</v>
      </c>
      <c r="G146" s="155"/>
    </row>
    <row r="147" spans="1:7" ht="12.75" customHeight="1">
      <c r="A147" s="20"/>
      <c r="B147" s="22"/>
      <c r="C147" s="10" t="s">
        <v>416</v>
      </c>
      <c r="D147" s="26">
        <v>1000</v>
      </c>
      <c r="E147" s="26">
        <v>500</v>
      </c>
      <c r="F147" s="26">
        <v>1000</v>
      </c>
      <c r="G147" s="155"/>
    </row>
    <row r="148" spans="1:7" ht="12.75" customHeight="1">
      <c r="A148" s="20"/>
      <c r="B148" s="22"/>
      <c r="C148" s="10" t="s">
        <v>343</v>
      </c>
      <c r="D148" s="26"/>
      <c r="E148" s="26"/>
      <c r="F148" s="26"/>
      <c r="G148" s="155"/>
    </row>
    <row r="149" spans="1:7" ht="12.75" customHeight="1">
      <c r="A149" s="20"/>
      <c r="B149" s="22"/>
      <c r="C149" s="10" t="s">
        <v>423</v>
      </c>
      <c r="D149" s="26">
        <v>5000</v>
      </c>
      <c r="E149" s="26">
        <v>5000</v>
      </c>
      <c r="F149" s="26"/>
      <c r="G149" s="155"/>
    </row>
    <row r="150" spans="1:7" ht="12.75" customHeight="1">
      <c r="A150" s="20"/>
      <c r="B150" s="22"/>
      <c r="C150" s="10" t="s">
        <v>344</v>
      </c>
      <c r="D150" s="26"/>
      <c r="E150" s="26"/>
      <c r="F150" s="26">
        <v>3500</v>
      </c>
      <c r="G150" s="155"/>
    </row>
    <row r="151" spans="1:7" ht="12.75" customHeight="1">
      <c r="A151" s="20"/>
      <c r="B151" s="22"/>
      <c r="C151" s="10" t="s">
        <v>86</v>
      </c>
      <c r="D151" s="26"/>
      <c r="E151" s="26"/>
      <c r="F151" s="26">
        <v>1200</v>
      </c>
      <c r="G151" s="155"/>
    </row>
    <row r="152" spans="1:7" ht="12.75" customHeight="1">
      <c r="A152" s="20"/>
      <c r="B152" s="22"/>
      <c r="C152" s="10"/>
      <c r="D152" s="26"/>
      <c r="E152" s="26"/>
      <c r="F152" s="26"/>
      <c r="G152" s="155"/>
    </row>
    <row r="153" spans="1:7" ht="12.75" customHeight="1">
      <c r="A153" s="20"/>
      <c r="B153" s="23" t="s">
        <v>125</v>
      </c>
      <c r="C153" s="10" t="s">
        <v>126</v>
      </c>
      <c r="D153" s="26">
        <f>D155+D159</f>
        <v>2198613</v>
      </c>
      <c r="E153" s="26">
        <f>E155+E159</f>
        <v>2207069</v>
      </c>
      <c r="F153" s="26">
        <f>F155+F159</f>
        <v>2425539</v>
      </c>
      <c r="G153" s="155">
        <f>F153/E153*100</f>
        <v>109.89864838842827</v>
      </c>
    </row>
    <row r="154" spans="1:7" ht="12.75" customHeight="1">
      <c r="A154" s="20"/>
      <c r="B154" s="22"/>
      <c r="C154" s="10" t="s">
        <v>32</v>
      </c>
      <c r="D154" s="26"/>
      <c r="E154" s="26"/>
      <c r="F154" s="26"/>
      <c r="G154" s="155"/>
    </row>
    <row r="155" spans="1:7" ht="12.75" customHeight="1">
      <c r="A155" s="20"/>
      <c r="B155" s="22"/>
      <c r="C155" s="10" t="s">
        <v>116</v>
      </c>
      <c r="D155" s="26">
        <f>SUM(D156:D157)</f>
        <v>263000</v>
      </c>
      <c r="E155" s="26">
        <f>SUM(E156:E157)</f>
        <v>263000</v>
      </c>
      <c r="F155" s="26">
        <f>SUM(F156:F157)</f>
        <v>18000</v>
      </c>
      <c r="G155" s="155"/>
    </row>
    <row r="156" spans="1:7" ht="12.75" customHeight="1">
      <c r="A156" s="20"/>
      <c r="B156" s="22"/>
      <c r="C156" s="10" t="s">
        <v>612</v>
      </c>
      <c r="D156" s="26">
        <v>13000</v>
      </c>
      <c r="E156" s="26">
        <v>13000</v>
      </c>
      <c r="F156" s="26">
        <v>18000</v>
      </c>
      <c r="G156" s="155"/>
    </row>
    <row r="157" spans="1:7" ht="12.75" customHeight="1">
      <c r="A157" s="20"/>
      <c r="B157" s="22"/>
      <c r="C157" s="10" t="s">
        <v>597</v>
      </c>
      <c r="D157" s="26">
        <v>250000</v>
      </c>
      <c r="E157" s="26">
        <v>250000</v>
      </c>
      <c r="F157" s="26"/>
      <c r="G157" s="155"/>
    </row>
    <row r="158" spans="1:7" ht="12.75" customHeight="1">
      <c r="A158" s="20"/>
      <c r="B158" s="22"/>
      <c r="C158" s="10"/>
      <c r="D158" s="26"/>
      <c r="E158" s="26"/>
      <c r="F158" s="26"/>
      <c r="G158" s="155"/>
    </row>
    <row r="159" spans="1:7" ht="12.75" customHeight="1">
      <c r="A159" s="20"/>
      <c r="B159" s="22"/>
      <c r="C159" s="10" t="s">
        <v>109</v>
      </c>
      <c r="D159" s="26">
        <f>SUM(D160:D179)</f>
        <v>1935613</v>
      </c>
      <c r="E159" s="26">
        <f>SUM(E160:E179)</f>
        <v>1944069</v>
      </c>
      <c r="F159" s="26">
        <f>SUM(F160:F180)</f>
        <v>2407539</v>
      </c>
      <c r="G159" s="155"/>
    </row>
    <row r="160" spans="1:7" ht="12.75" customHeight="1">
      <c r="A160" s="20"/>
      <c r="B160" s="22"/>
      <c r="C160" s="10" t="s">
        <v>345</v>
      </c>
      <c r="D160" s="26">
        <v>4960</v>
      </c>
      <c r="E160" s="26">
        <v>4960</v>
      </c>
      <c r="F160" s="26">
        <v>4400</v>
      </c>
      <c r="G160" s="155"/>
    </row>
    <row r="161" spans="1:7" ht="12.75" customHeight="1">
      <c r="A161" s="20"/>
      <c r="B161" s="22"/>
      <c r="C161" s="10" t="s">
        <v>418</v>
      </c>
      <c r="D161" s="26">
        <v>1216583</v>
      </c>
      <c r="E161" s="26">
        <v>1195130</v>
      </c>
      <c r="F161" s="26">
        <v>1410428</v>
      </c>
      <c r="G161" s="155"/>
    </row>
    <row r="162" spans="1:7" ht="12.75" customHeight="1">
      <c r="A162" s="20"/>
      <c r="B162" s="22"/>
      <c r="C162" s="10" t="s">
        <v>419</v>
      </c>
      <c r="D162" s="26">
        <v>99550</v>
      </c>
      <c r="E162" s="26">
        <v>99550</v>
      </c>
      <c r="F162" s="26">
        <v>97237</v>
      </c>
      <c r="G162" s="155"/>
    </row>
    <row r="163" spans="1:7" ht="12.75" customHeight="1">
      <c r="A163" s="20"/>
      <c r="B163" s="22"/>
      <c r="C163" s="10" t="s">
        <v>529</v>
      </c>
      <c r="D163" s="26">
        <v>217358</v>
      </c>
      <c r="E163" s="26">
        <v>217358</v>
      </c>
      <c r="F163" s="26">
        <v>233456</v>
      </c>
      <c r="G163" s="155"/>
    </row>
    <row r="164" spans="1:7" ht="12.75" customHeight="1">
      <c r="A164" s="20"/>
      <c r="B164" s="22"/>
      <c r="C164" s="10" t="s">
        <v>420</v>
      </c>
      <c r="D164" s="26">
        <v>30910</v>
      </c>
      <c r="E164" s="26">
        <v>30910</v>
      </c>
      <c r="F164" s="26">
        <v>33274</v>
      </c>
      <c r="G164" s="155"/>
    </row>
    <row r="165" spans="1:7" ht="12.75" customHeight="1">
      <c r="A165" s="20"/>
      <c r="B165" s="22"/>
      <c r="C165" s="10" t="s">
        <v>693</v>
      </c>
      <c r="D165" s="26">
        <v>13200</v>
      </c>
      <c r="E165" s="26">
        <v>13200</v>
      </c>
      <c r="F165" s="26">
        <v>18300</v>
      </c>
      <c r="G165" s="155"/>
    </row>
    <row r="166" spans="1:7" ht="12.75" customHeight="1">
      <c r="A166" s="20"/>
      <c r="B166" s="22"/>
      <c r="C166" s="10" t="s">
        <v>690</v>
      </c>
      <c r="D166" s="26">
        <v>11500</v>
      </c>
      <c r="E166" s="26">
        <v>11500</v>
      </c>
      <c r="F166" s="26">
        <v>11500</v>
      </c>
      <c r="G166" s="155"/>
    </row>
    <row r="167" spans="1:7" ht="12.75" customHeight="1">
      <c r="A167" s="20"/>
      <c r="B167" s="22"/>
      <c r="C167" s="10" t="s">
        <v>421</v>
      </c>
      <c r="D167" s="26">
        <v>77862</v>
      </c>
      <c r="E167" s="26">
        <v>77862</v>
      </c>
      <c r="F167" s="26">
        <v>95000</v>
      </c>
      <c r="G167" s="155"/>
    </row>
    <row r="168" spans="1:7" ht="12.75" customHeight="1">
      <c r="A168" s="20"/>
      <c r="B168" s="22"/>
      <c r="C168" s="10" t="s">
        <v>422</v>
      </c>
      <c r="D168" s="26">
        <v>32000</v>
      </c>
      <c r="E168" s="26">
        <v>39000</v>
      </c>
      <c r="F168" s="26">
        <v>42000</v>
      </c>
      <c r="G168" s="155"/>
    </row>
    <row r="169" spans="1:7" ht="25.5" customHeight="1">
      <c r="A169" s="20"/>
      <c r="B169" s="22"/>
      <c r="C169" s="10" t="s">
        <v>632</v>
      </c>
      <c r="D169" s="26">
        <v>82000</v>
      </c>
      <c r="E169" s="26">
        <v>107000</v>
      </c>
      <c r="F169" s="26">
        <v>225400</v>
      </c>
      <c r="G169" s="155"/>
    </row>
    <row r="170" spans="1:7" ht="12.75" customHeight="1">
      <c r="A170" s="20"/>
      <c r="B170" s="22"/>
      <c r="C170" s="10" t="s">
        <v>692</v>
      </c>
      <c r="D170" s="26">
        <v>1500</v>
      </c>
      <c r="E170" s="26">
        <v>1480</v>
      </c>
      <c r="F170" s="26"/>
      <c r="G170" s="155"/>
    </row>
    <row r="171" spans="1:7" ht="12.75" customHeight="1">
      <c r="A171" s="20"/>
      <c r="B171" s="22"/>
      <c r="C171" s="10" t="s">
        <v>424</v>
      </c>
      <c r="D171" s="26">
        <v>93000</v>
      </c>
      <c r="E171" s="26">
        <v>93000</v>
      </c>
      <c r="F171" s="26">
        <v>76200</v>
      </c>
      <c r="G171" s="155"/>
    </row>
    <row r="172" spans="1:7" ht="12.75" customHeight="1">
      <c r="A172" s="20"/>
      <c r="B172" s="22"/>
      <c r="C172" s="10" t="s">
        <v>691</v>
      </c>
      <c r="D172" s="26">
        <v>10000</v>
      </c>
      <c r="E172" s="26">
        <v>10000</v>
      </c>
      <c r="F172" s="26">
        <v>11000</v>
      </c>
      <c r="G172" s="155"/>
    </row>
    <row r="173" spans="1:7" ht="12.75" customHeight="1">
      <c r="A173" s="20"/>
      <c r="B173" s="22"/>
      <c r="C173" s="10" t="s">
        <v>89</v>
      </c>
      <c r="D173" s="26"/>
      <c r="E173" s="26"/>
      <c r="F173" s="26">
        <v>2000</v>
      </c>
      <c r="G173" s="155"/>
    </row>
    <row r="174" spans="1:7" ht="12.75" customHeight="1">
      <c r="A174" s="20"/>
      <c r="B174" s="22"/>
      <c r="C174" s="10" t="s">
        <v>90</v>
      </c>
      <c r="D174" s="26"/>
      <c r="E174" s="26"/>
      <c r="F174" s="26">
        <v>28800</v>
      </c>
      <c r="G174" s="155"/>
    </row>
    <row r="175" spans="1:7" ht="12.75" customHeight="1">
      <c r="A175" s="20"/>
      <c r="B175" s="22"/>
      <c r="C175" s="10" t="s">
        <v>425</v>
      </c>
      <c r="D175" s="26">
        <v>17571</v>
      </c>
      <c r="E175" s="26">
        <v>16000</v>
      </c>
      <c r="F175" s="26">
        <v>17000</v>
      </c>
      <c r="G175" s="155"/>
    </row>
    <row r="176" spans="1:7" ht="12.75" customHeight="1">
      <c r="A176" s="20"/>
      <c r="B176" s="22"/>
      <c r="C176" s="10" t="s">
        <v>426</v>
      </c>
      <c r="D176" s="26">
        <v>4500</v>
      </c>
      <c r="E176" s="26">
        <v>4000</v>
      </c>
      <c r="F176" s="26">
        <v>5000</v>
      </c>
      <c r="G176" s="155"/>
    </row>
    <row r="177" spans="1:7" ht="12.75" customHeight="1">
      <c r="A177" s="20"/>
      <c r="B177" s="22"/>
      <c r="C177" s="10" t="s">
        <v>427</v>
      </c>
      <c r="D177" s="26">
        <v>23119</v>
      </c>
      <c r="E177" s="26">
        <v>23119</v>
      </c>
      <c r="F177" s="26">
        <v>23374</v>
      </c>
      <c r="G177" s="155"/>
    </row>
    <row r="178" spans="1:7" ht="12.75" customHeight="1">
      <c r="A178" s="20"/>
      <c r="B178" s="22"/>
      <c r="C178" s="10" t="s">
        <v>88</v>
      </c>
      <c r="D178" s="26"/>
      <c r="E178" s="26"/>
      <c r="F178" s="26">
        <v>6000</v>
      </c>
      <c r="G178" s="155"/>
    </row>
    <row r="179" spans="1:7" ht="12.75" customHeight="1">
      <c r="A179" s="20"/>
      <c r="B179" s="22"/>
      <c r="C179" s="10" t="s">
        <v>87</v>
      </c>
      <c r="D179" s="26"/>
      <c r="E179" s="26"/>
      <c r="F179" s="26">
        <v>5000</v>
      </c>
      <c r="G179" s="155"/>
    </row>
    <row r="180" spans="1:7" ht="24.75" customHeight="1">
      <c r="A180" s="20"/>
      <c r="B180" s="22"/>
      <c r="C180" s="10" t="s">
        <v>91</v>
      </c>
      <c r="D180" s="26"/>
      <c r="E180" s="26"/>
      <c r="F180" s="26">
        <v>62170</v>
      </c>
      <c r="G180" s="155"/>
    </row>
    <row r="181" spans="1:7" ht="12.75" customHeight="1">
      <c r="A181" s="20"/>
      <c r="B181" s="22"/>
      <c r="C181" s="10"/>
      <c r="D181" s="26"/>
      <c r="E181" s="26"/>
      <c r="F181" s="26"/>
      <c r="G181" s="155"/>
    </row>
    <row r="182" spans="1:7" ht="12.75" customHeight="1">
      <c r="A182" s="20"/>
      <c r="B182" s="136" t="s">
        <v>694</v>
      </c>
      <c r="C182" s="10" t="s">
        <v>695</v>
      </c>
      <c r="D182" s="26">
        <f>D184</f>
        <v>7740</v>
      </c>
      <c r="E182" s="26">
        <f>E184</f>
        <v>4500</v>
      </c>
      <c r="F182" s="26">
        <f>F184</f>
        <v>5000</v>
      </c>
      <c r="G182" s="155">
        <f>F182/E182*100</f>
        <v>111.11111111111111</v>
      </c>
    </row>
    <row r="183" spans="1:7" ht="12.75" customHeight="1">
      <c r="A183" s="20"/>
      <c r="B183" s="22"/>
      <c r="C183" s="10" t="s">
        <v>32</v>
      </c>
      <c r="D183" s="26"/>
      <c r="E183" s="26"/>
      <c r="F183" s="26"/>
      <c r="G183" s="155"/>
    </row>
    <row r="184" spans="1:7" ht="12.75" customHeight="1">
      <c r="A184" s="20"/>
      <c r="B184" s="22"/>
      <c r="C184" s="10" t="s">
        <v>83</v>
      </c>
      <c r="D184" s="26">
        <f>SUM(D185:D187)</f>
        <v>7740</v>
      </c>
      <c r="E184" s="26">
        <f>SUM(E185:E187)</f>
        <v>4500</v>
      </c>
      <c r="F184" s="26">
        <f>SUM(F185:F187)</f>
        <v>5000</v>
      </c>
      <c r="G184" s="155"/>
    </row>
    <row r="185" spans="1:7" ht="12.75" customHeight="1">
      <c r="A185" s="20"/>
      <c r="B185" s="22"/>
      <c r="C185" s="10" t="s">
        <v>346</v>
      </c>
      <c r="D185" s="26"/>
      <c r="E185" s="26"/>
      <c r="F185" s="26">
        <v>1000</v>
      </c>
      <c r="G185" s="155"/>
    </row>
    <row r="186" spans="1:7" ht="12.75" customHeight="1">
      <c r="A186" s="20"/>
      <c r="B186" s="22"/>
      <c r="C186" s="10" t="s">
        <v>347</v>
      </c>
      <c r="D186" s="26">
        <v>5740</v>
      </c>
      <c r="E186" s="26">
        <v>4000</v>
      </c>
      <c r="F186" s="26">
        <v>2000</v>
      </c>
      <c r="G186" s="155"/>
    </row>
    <row r="187" spans="1:7" ht="25.5" customHeight="1">
      <c r="A187" s="20"/>
      <c r="B187" s="22"/>
      <c r="C187" s="10" t="s">
        <v>613</v>
      </c>
      <c r="D187" s="26">
        <v>2000</v>
      </c>
      <c r="E187" s="26">
        <v>500</v>
      </c>
      <c r="F187" s="26">
        <v>2000</v>
      </c>
      <c r="G187" s="155"/>
    </row>
    <row r="188" spans="1:7" ht="12.75" customHeight="1">
      <c r="A188" s="20"/>
      <c r="B188" s="22"/>
      <c r="C188" s="10"/>
      <c r="D188" s="26"/>
      <c r="E188" s="26"/>
      <c r="F188" s="26"/>
      <c r="G188" s="155"/>
    </row>
    <row r="189" spans="1:7" ht="12.75" customHeight="1">
      <c r="A189" s="20"/>
      <c r="B189" s="22"/>
      <c r="C189" s="10"/>
      <c r="D189" s="26"/>
      <c r="E189" s="26"/>
      <c r="F189" s="26"/>
      <c r="G189" s="155"/>
    </row>
    <row r="190" spans="1:7" ht="12.75" customHeight="1">
      <c r="A190" s="20"/>
      <c r="B190" s="23" t="s">
        <v>127</v>
      </c>
      <c r="C190" s="10" t="s">
        <v>103</v>
      </c>
      <c r="D190" s="26">
        <f>D192</f>
        <v>24720</v>
      </c>
      <c r="E190" s="26">
        <f>E192</f>
        <v>24720</v>
      </c>
      <c r="F190" s="26">
        <f>F192</f>
        <v>28600</v>
      </c>
      <c r="G190" s="155">
        <f>F190/E190*100</f>
        <v>115.6957928802589</v>
      </c>
    </row>
    <row r="191" spans="1:7" ht="12.75" customHeight="1">
      <c r="A191" s="20"/>
      <c r="B191" s="22"/>
      <c r="C191" s="10" t="s">
        <v>32</v>
      </c>
      <c r="D191" s="26"/>
      <c r="E191" s="26"/>
      <c r="F191" s="26"/>
      <c r="G191" s="155"/>
    </row>
    <row r="192" spans="1:7" ht="12.75" customHeight="1">
      <c r="A192" s="20"/>
      <c r="B192" s="22"/>
      <c r="C192" s="10" t="s">
        <v>83</v>
      </c>
      <c r="D192" s="26">
        <v>24720</v>
      </c>
      <c r="E192" s="26">
        <v>24720</v>
      </c>
      <c r="F192" s="26">
        <v>28600</v>
      </c>
      <c r="G192" s="155"/>
    </row>
    <row r="193" spans="1:7" ht="12.75" customHeight="1">
      <c r="A193" s="20"/>
      <c r="B193" s="22"/>
      <c r="C193" s="10" t="s">
        <v>431</v>
      </c>
      <c r="D193" s="26"/>
      <c r="E193" s="26"/>
      <c r="F193" s="26"/>
      <c r="G193" s="155"/>
    </row>
    <row r="194" spans="1:7" ht="27" customHeight="1">
      <c r="A194" s="20"/>
      <c r="B194" s="22"/>
      <c r="C194" s="10" t="s">
        <v>614</v>
      </c>
      <c r="D194" s="26">
        <v>13321</v>
      </c>
      <c r="E194" s="26">
        <v>13321</v>
      </c>
      <c r="F194" s="26">
        <v>14200</v>
      </c>
      <c r="G194" s="155"/>
    </row>
    <row r="195" spans="1:7" ht="12.75" customHeight="1">
      <c r="A195" s="20"/>
      <c r="B195" s="22"/>
      <c r="C195" s="10" t="s">
        <v>615</v>
      </c>
      <c r="D195" s="26">
        <v>8999</v>
      </c>
      <c r="E195" s="26">
        <v>8999</v>
      </c>
      <c r="F195" s="26">
        <v>14400</v>
      </c>
      <c r="G195" s="155"/>
    </row>
    <row r="196" spans="1:7" ht="12.75" customHeight="1">
      <c r="A196" s="20"/>
      <c r="B196" s="22"/>
      <c r="C196" s="10" t="s">
        <v>515</v>
      </c>
      <c r="D196" s="26"/>
      <c r="E196" s="26"/>
      <c r="F196" s="26"/>
      <c r="G196" s="155"/>
    </row>
    <row r="197" spans="1:7" ht="12.75" customHeight="1">
      <c r="A197" s="20"/>
      <c r="B197" s="22"/>
      <c r="C197" s="10"/>
      <c r="D197" s="26"/>
      <c r="E197" s="26"/>
      <c r="F197" s="26"/>
      <c r="G197" s="155"/>
    </row>
    <row r="198" spans="1:7" ht="12.75" customHeight="1" thickBot="1">
      <c r="A198" s="20"/>
      <c r="B198" s="22"/>
      <c r="C198" s="10"/>
      <c r="D198" s="26"/>
      <c r="E198" s="26"/>
      <c r="F198" s="26"/>
      <c r="G198" s="155"/>
    </row>
    <row r="199" spans="1:7" ht="30" customHeight="1" thickBot="1">
      <c r="A199" s="18" t="s">
        <v>41</v>
      </c>
      <c r="B199" s="19"/>
      <c r="C199" s="12" t="s">
        <v>42</v>
      </c>
      <c r="D199" s="24">
        <f>D200+D205+D208</f>
        <v>39116</v>
      </c>
      <c r="E199" s="24">
        <f>E200+E205+E208</f>
        <v>39116</v>
      </c>
      <c r="F199" s="24">
        <f>F200</f>
        <v>1900</v>
      </c>
      <c r="G199" s="153">
        <f>F199/E199*100</f>
        <v>4.857347377032417</v>
      </c>
    </row>
    <row r="200" spans="1:7" ht="25.5" customHeight="1">
      <c r="A200" s="142"/>
      <c r="B200" s="137" t="s">
        <v>128</v>
      </c>
      <c r="C200" s="80" t="s">
        <v>129</v>
      </c>
      <c r="D200" s="29">
        <f>D202</f>
        <v>1900</v>
      </c>
      <c r="E200" s="29">
        <f>E202</f>
        <v>1900</v>
      </c>
      <c r="F200" s="29">
        <f>F202</f>
        <v>1900</v>
      </c>
      <c r="G200" s="156">
        <f>F200/E200*100</f>
        <v>100</v>
      </c>
    </row>
    <row r="201" spans="1:7" ht="12.75" customHeight="1">
      <c r="A201" s="142"/>
      <c r="B201" s="20"/>
      <c r="C201" s="80" t="s">
        <v>32</v>
      </c>
      <c r="D201" s="29"/>
      <c r="E201" s="29"/>
      <c r="F201" s="29"/>
      <c r="G201" s="156"/>
    </row>
    <row r="202" spans="1:7" ht="12.75" customHeight="1">
      <c r="A202" s="142"/>
      <c r="B202" s="20"/>
      <c r="C202" s="81" t="s">
        <v>104</v>
      </c>
      <c r="D202" s="26">
        <v>1900</v>
      </c>
      <c r="E202" s="26">
        <v>1900</v>
      </c>
      <c r="F202" s="26">
        <v>1900</v>
      </c>
      <c r="G202" s="155"/>
    </row>
    <row r="203" spans="1:7" ht="12.75" customHeight="1">
      <c r="A203" s="142"/>
      <c r="B203" s="20"/>
      <c r="C203" s="81" t="s">
        <v>633</v>
      </c>
      <c r="D203" s="26">
        <v>1400</v>
      </c>
      <c r="E203" s="26">
        <v>1400</v>
      </c>
      <c r="F203" s="26">
        <v>1400</v>
      </c>
      <c r="G203" s="155"/>
    </row>
    <row r="204" spans="1:7" ht="12.75" customHeight="1">
      <c r="A204" s="142"/>
      <c r="B204" s="20"/>
      <c r="C204" s="81"/>
      <c r="D204" s="26"/>
      <c r="E204" s="26"/>
      <c r="F204" s="26"/>
      <c r="G204" s="155"/>
    </row>
    <row r="205" spans="1:7" ht="38.25" customHeight="1">
      <c r="A205" s="142"/>
      <c r="B205" s="136" t="s">
        <v>349</v>
      </c>
      <c r="C205" s="81" t="s">
        <v>348</v>
      </c>
      <c r="D205" s="26">
        <v>37216</v>
      </c>
      <c r="E205" s="26">
        <v>37216</v>
      </c>
      <c r="F205" s="26"/>
      <c r="G205" s="156">
        <f>F205/E205*100</f>
        <v>0</v>
      </c>
    </row>
    <row r="206" spans="1:7" ht="12.75" customHeight="1">
      <c r="A206" s="142"/>
      <c r="B206" s="20"/>
      <c r="C206" s="81" t="s">
        <v>32</v>
      </c>
      <c r="D206" s="26"/>
      <c r="E206" s="26"/>
      <c r="F206" s="26"/>
      <c r="G206" s="155"/>
    </row>
    <row r="207" spans="1:7" ht="12.75" customHeight="1">
      <c r="A207" s="142"/>
      <c r="B207" s="20"/>
      <c r="C207" s="81" t="s">
        <v>83</v>
      </c>
      <c r="D207" s="26">
        <v>37216</v>
      </c>
      <c r="E207" s="26">
        <v>37216</v>
      </c>
      <c r="F207" s="26"/>
      <c r="G207" s="155"/>
    </row>
    <row r="208" spans="1:7" ht="12.75" customHeight="1">
      <c r="A208" s="142"/>
      <c r="B208" s="20"/>
      <c r="C208" s="81" t="s">
        <v>32</v>
      </c>
      <c r="D208" s="26"/>
      <c r="E208" s="26"/>
      <c r="F208" s="26"/>
      <c r="G208" s="155"/>
    </row>
    <row r="209" spans="1:7" ht="12.75" customHeight="1">
      <c r="A209" s="142"/>
      <c r="B209" s="20"/>
      <c r="C209" s="81" t="s">
        <v>390</v>
      </c>
      <c r="D209" s="26">
        <v>4646</v>
      </c>
      <c r="E209" s="26">
        <v>4646</v>
      </c>
      <c r="F209" s="26"/>
      <c r="G209" s="155"/>
    </row>
    <row r="210" spans="1:7" ht="12.75" customHeight="1" thickBot="1">
      <c r="A210" s="142"/>
      <c r="B210" s="30"/>
      <c r="C210" s="81"/>
      <c r="D210" s="26"/>
      <c r="E210" s="26"/>
      <c r="F210" s="26"/>
      <c r="G210" s="155"/>
    </row>
    <row r="211" spans="1:7" ht="25.5" customHeight="1" thickBot="1">
      <c r="A211" s="18" t="s">
        <v>43</v>
      </c>
      <c r="B211" s="19"/>
      <c r="C211" s="12" t="s">
        <v>44</v>
      </c>
      <c r="D211" s="24">
        <f>D212+D217+D229+D240</f>
        <v>139254</v>
      </c>
      <c r="E211" s="24">
        <f>E212+E217+E229+E240</f>
        <v>139254</v>
      </c>
      <c r="F211" s="24">
        <f>F212+F217+F229+F240</f>
        <v>240472</v>
      </c>
      <c r="G211" s="153">
        <f>F211/E211*100</f>
        <v>172.68588334984992</v>
      </c>
    </row>
    <row r="212" spans="1:7" ht="12.75" customHeight="1">
      <c r="A212" s="146"/>
      <c r="B212" s="137" t="s">
        <v>581</v>
      </c>
      <c r="C212" s="80" t="s">
        <v>582</v>
      </c>
      <c r="D212" s="25">
        <f>D214</f>
        <v>3000</v>
      </c>
      <c r="E212" s="25">
        <f>E214</f>
        <v>3000</v>
      </c>
      <c r="F212" s="25">
        <f>F214</f>
        <v>5000</v>
      </c>
      <c r="G212" s="154">
        <f>F212/E212*100</f>
        <v>166.66666666666669</v>
      </c>
    </row>
    <row r="213" spans="1:7" ht="12.75" customHeight="1">
      <c r="A213" s="142"/>
      <c r="B213" s="20"/>
      <c r="C213" s="81" t="s">
        <v>82</v>
      </c>
      <c r="D213" s="26"/>
      <c r="E213" s="26"/>
      <c r="F213" s="26"/>
      <c r="G213" s="155"/>
    </row>
    <row r="214" spans="1:7" ht="12.75" customHeight="1">
      <c r="A214" s="142"/>
      <c r="B214" s="20"/>
      <c r="C214" s="81" t="s">
        <v>83</v>
      </c>
      <c r="D214" s="26">
        <f>D215</f>
        <v>3000</v>
      </c>
      <c r="E214" s="26">
        <f>E215</f>
        <v>3000</v>
      </c>
      <c r="F214" s="26">
        <f>F215</f>
        <v>5000</v>
      </c>
      <c r="G214" s="155"/>
    </row>
    <row r="215" spans="1:7" ht="12.75" customHeight="1">
      <c r="A215" s="142"/>
      <c r="B215" s="20"/>
      <c r="C215" s="81" t="s">
        <v>350</v>
      </c>
      <c r="D215" s="26">
        <v>3000</v>
      </c>
      <c r="E215" s="26">
        <v>3000</v>
      </c>
      <c r="F215" s="26">
        <v>5000</v>
      </c>
      <c r="G215" s="155"/>
    </row>
    <row r="216" spans="1:7" ht="12.75" customHeight="1">
      <c r="A216" s="142"/>
      <c r="B216" s="20"/>
      <c r="C216" s="81"/>
      <c r="D216" s="26"/>
      <c r="E216" s="26"/>
      <c r="F216" s="26"/>
      <c r="G216" s="155"/>
    </row>
    <row r="217" spans="1:7" ht="12.75" customHeight="1">
      <c r="A217" s="142"/>
      <c r="B217" s="136" t="s">
        <v>132</v>
      </c>
      <c r="C217" s="81" t="s">
        <v>133</v>
      </c>
      <c r="D217" s="26">
        <f>+D219</f>
        <v>120000</v>
      </c>
      <c r="E217" s="26">
        <f>+E219</f>
        <v>120000</v>
      </c>
      <c r="F217" s="26">
        <f>+F219+F226</f>
        <v>220000</v>
      </c>
      <c r="G217" s="155">
        <f>F217/E217*100</f>
        <v>183.33333333333331</v>
      </c>
    </row>
    <row r="218" spans="1:7" ht="12.75" customHeight="1">
      <c r="A218" s="142"/>
      <c r="B218" s="20"/>
      <c r="C218" s="81" t="s">
        <v>82</v>
      </c>
      <c r="D218" s="26"/>
      <c r="E218" s="26"/>
      <c r="F218" s="26"/>
      <c r="G218" s="155"/>
    </row>
    <row r="219" spans="1:7" ht="12.75" customHeight="1">
      <c r="A219" s="142"/>
      <c r="B219" s="20"/>
      <c r="C219" s="81" t="s">
        <v>83</v>
      </c>
      <c r="D219" s="26">
        <v>120000</v>
      </c>
      <c r="E219" s="26">
        <v>120000</v>
      </c>
      <c r="F219" s="26">
        <f>F220+SUM(F223:F225)</f>
        <v>190000</v>
      </c>
      <c r="G219" s="155"/>
    </row>
    <row r="220" spans="1:7" ht="40.5" customHeight="1">
      <c r="A220" s="142"/>
      <c r="B220" s="20"/>
      <c r="C220" s="80" t="s">
        <v>616</v>
      </c>
      <c r="D220" s="29"/>
      <c r="E220" s="26"/>
      <c r="F220" s="26">
        <v>110000</v>
      </c>
      <c r="G220" s="155"/>
    </row>
    <row r="221" spans="1:7" ht="12.75" customHeight="1">
      <c r="A221" s="142"/>
      <c r="B221" s="20"/>
      <c r="C221" s="80" t="s">
        <v>82</v>
      </c>
      <c r="D221" s="29"/>
      <c r="E221" s="26"/>
      <c r="F221" s="26"/>
      <c r="G221" s="155"/>
    </row>
    <row r="222" spans="1:7" ht="12.75" customHeight="1">
      <c r="A222" s="142"/>
      <c r="B222" s="20"/>
      <c r="C222" s="80" t="s">
        <v>96</v>
      </c>
      <c r="D222" s="29"/>
      <c r="E222" s="26"/>
      <c r="F222" s="26">
        <v>21702</v>
      </c>
      <c r="G222" s="155"/>
    </row>
    <row r="223" spans="1:7" ht="12.75" customHeight="1">
      <c r="A223" s="142"/>
      <c r="B223" s="20"/>
      <c r="C223" s="80" t="s">
        <v>352</v>
      </c>
      <c r="D223" s="29"/>
      <c r="E223" s="26"/>
      <c r="F223" s="26">
        <v>30000</v>
      </c>
      <c r="G223" s="155"/>
    </row>
    <row r="224" spans="1:7" ht="25.5" customHeight="1">
      <c r="A224" s="142"/>
      <c r="B224" s="20"/>
      <c r="C224" s="80" t="s">
        <v>353</v>
      </c>
      <c r="D224" s="29"/>
      <c r="E224" s="26"/>
      <c r="F224" s="26">
        <v>10000</v>
      </c>
      <c r="G224" s="155"/>
    </row>
    <row r="225" spans="1:7" ht="12.75" customHeight="1">
      <c r="A225" s="142"/>
      <c r="B225" s="20"/>
      <c r="C225" s="80" t="s">
        <v>97</v>
      </c>
      <c r="D225" s="29"/>
      <c r="E225" s="26"/>
      <c r="F225" s="26">
        <v>40000</v>
      </c>
      <c r="G225" s="155"/>
    </row>
    <row r="226" spans="1:7" ht="12.75" customHeight="1">
      <c r="A226" s="142"/>
      <c r="B226" s="20"/>
      <c r="C226" s="80" t="s">
        <v>413</v>
      </c>
      <c r="D226" s="29"/>
      <c r="E226" s="26"/>
      <c r="F226" s="26">
        <f>F227</f>
        <v>30000</v>
      </c>
      <c r="G226" s="155"/>
    </row>
    <row r="227" spans="1:7" ht="12.75" customHeight="1">
      <c r="A227" s="142"/>
      <c r="B227" s="20"/>
      <c r="C227" s="80" t="s">
        <v>351</v>
      </c>
      <c r="D227" s="29"/>
      <c r="E227" s="26"/>
      <c r="F227" s="26">
        <v>30000</v>
      </c>
      <c r="G227" s="155"/>
    </row>
    <row r="228" spans="1:7" ht="12.75" customHeight="1">
      <c r="A228" s="142"/>
      <c r="B228" s="141"/>
      <c r="C228" s="80"/>
      <c r="D228" s="29"/>
      <c r="E228" s="26"/>
      <c r="F228" s="26"/>
      <c r="G228" s="155"/>
    </row>
    <row r="229" spans="1:7" ht="12.75" customHeight="1">
      <c r="A229" s="142"/>
      <c r="B229" s="141" t="s">
        <v>134</v>
      </c>
      <c r="C229" s="143" t="s">
        <v>135</v>
      </c>
      <c r="D229" s="29">
        <f>D230</f>
        <v>16254</v>
      </c>
      <c r="E229" s="29">
        <f>E230</f>
        <v>16254</v>
      </c>
      <c r="F229" s="29">
        <f>F230+F244</f>
        <v>15472</v>
      </c>
      <c r="G229" s="156">
        <f>F229/E229*100</f>
        <v>95.18887658422543</v>
      </c>
    </row>
    <row r="230" spans="1:7" ht="12.75" customHeight="1">
      <c r="A230" s="142"/>
      <c r="B230" s="20"/>
      <c r="C230" s="144" t="s">
        <v>104</v>
      </c>
      <c r="D230" s="26">
        <f>D231+D236</f>
        <v>16254</v>
      </c>
      <c r="E230" s="26">
        <f>E231+E236</f>
        <v>16254</v>
      </c>
      <c r="F230" s="26">
        <f>F231+F236</f>
        <v>11272</v>
      </c>
      <c r="G230" s="155"/>
    </row>
    <row r="231" spans="1:7" ht="12.75" customHeight="1">
      <c r="A231" s="142"/>
      <c r="B231" s="20"/>
      <c r="C231" s="144" t="s">
        <v>516</v>
      </c>
      <c r="D231" s="26">
        <v>8150</v>
      </c>
      <c r="E231" s="26">
        <v>8150</v>
      </c>
      <c r="F231" s="26">
        <f>SUM(F234:F235)</f>
        <v>3050</v>
      </c>
      <c r="G231" s="155"/>
    </row>
    <row r="232" spans="1:7" ht="12.75" customHeight="1">
      <c r="A232" s="142"/>
      <c r="B232" s="20"/>
      <c r="C232" s="144" t="s">
        <v>82</v>
      </c>
      <c r="D232" s="26"/>
      <c r="E232" s="26"/>
      <c r="F232" s="26"/>
      <c r="G232" s="155"/>
    </row>
    <row r="233" spans="1:7" ht="12.75" customHeight="1">
      <c r="A233" s="142"/>
      <c r="B233" s="20"/>
      <c r="C233" s="144" t="s">
        <v>390</v>
      </c>
      <c r="D233" s="26">
        <v>250</v>
      </c>
      <c r="E233" s="26">
        <v>250</v>
      </c>
      <c r="F233" s="26"/>
      <c r="G233" s="155"/>
    </row>
    <row r="234" spans="1:7" ht="12.75" customHeight="1">
      <c r="A234" s="142"/>
      <c r="B234" s="20"/>
      <c r="C234" s="144" t="s">
        <v>421</v>
      </c>
      <c r="D234" s="26"/>
      <c r="E234" s="26"/>
      <c r="F234" s="26">
        <v>2150</v>
      </c>
      <c r="G234" s="155"/>
    </row>
    <row r="235" spans="1:7" ht="12.75" customHeight="1">
      <c r="A235" s="142"/>
      <c r="B235" s="20"/>
      <c r="C235" s="144" t="s">
        <v>690</v>
      </c>
      <c r="D235" s="26"/>
      <c r="E235" s="26"/>
      <c r="F235" s="26">
        <v>900</v>
      </c>
      <c r="G235" s="155"/>
    </row>
    <row r="236" spans="1:7" ht="12.75" customHeight="1">
      <c r="A236" s="142"/>
      <c r="B236" s="20"/>
      <c r="C236" s="144" t="s">
        <v>517</v>
      </c>
      <c r="D236" s="26">
        <v>8104</v>
      </c>
      <c r="E236" s="26">
        <v>8104</v>
      </c>
      <c r="F236" s="26">
        <v>8222</v>
      </c>
      <c r="G236" s="155"/>
    </row>
    <row r="237" spans="1:7" ht="12.75" customHeight="1">
      <c r="A237" s="142"/>
      <c r="B237" s="20"/>
      <c r="C237" s="144" t="s">
        <v>82</v>
      </c>
      <c r="D237" s="26"/>
      <c r="E237" s="26"/>
      <c r="F237" s="26"/>
      <c r="G237" s="155"/>
    </row>
    <row r="238" spans="1:7" ht="12.75" customHeight="1">
      <c r="A238" s="142"/>
      <c r="B238" s="20"/>
      <c r="C238" s="144" t="s">
        <v>122</v>
      </c>
      <c r="D238" s="26"/>
      <c r="E238" s="26"/>
      <c r="F238" s="26">
        <v>7622</v>
      </c>
      <c r="G238" s="155"/>
    </row>
    <row r="239" spans="1:7" ht="12.75" customHeight="1" hidden="1">
      <c r="A239" s="142"/>
      <c r="B239" s="20"/>
      <c r="C239" s="147"/>
      <c r="D239" s="27"/>
      <c r="E239" s="26"/>
      <c r="F239" s="27"/>
      <c r="G239" s="155"/>
    </row>
    <row r="240" spans="1:7" ht="12.75" customHeight="1" hidden="1">
      <c r="A240" s="142"/>
      <c r="B240" s="136" t="s">
        <v>697</v>
      </c>
      <c r="C240" s="147" t="s">
        <v>685</v>
      </c>
      <c r="D240" s="27"/>
      <c r="E240" s="26"/>
      <c r="F240" s="27"/>
      <c r="G240" s="155"/>
    </row>
    <row r="241" spans="1:7" ht="12.75" customHeight="1" hidden="1">
      <c r="A241" s="142"/>
      <c r="B241" s="20"/>
      <c r="C241" s="147"/>
      <c r="D241" s="27"/>
      <c r="E241" s="26"/>
      <c r="F241" s="27"/>
      <c r="G241" s="155"/>
    </row>
    <row r="242" spans="1:7" ht="12.75" customHeight="1" hidden="1">
      <c r="A242" s="142"/>
      <c r="B242" s="20"/>
      <c r="C242" s="147"/>
      <c r="D242" s="27"/>
      <c r="E242" s="26"/>
      <c r="F242" s="27"/>
      <c r="G242" s="155"/>
    </row>
    <row r="243" spans="1:7" ht="12.75" customHeight="1">
      <c r="A243" s="142"/>
      <c r="B243" s="20"/>
      <c r="C243" s="147"/>
      <c r="D243" s="27"/>
      <c r="E243" s="26"/>
      <c r="F243" s="27"/>
      <c r="G243" s="155"/>
    </row>
    <row r="244" spans="1:7" ht="12.75" customHeight="1">
      <c r="A244" s="142"/>
      <c r="B244" s="20"/>
      <c r="C244" s="147" t="s">
        <v>413</v>
      </c>
      <c r="D244" s="27"/>
      <c r="E244" s="26"/>
      <c r="F244" s="27">
        <f>F245</f>
        <v>4200</v>
      </c>
      <c r="G244" s="155"/>
    </row>
    <row r="245" spans="1:7" ht="12.75" customHeight="1">
      <c r="A245" s="142"/>
      <c r="B245" s="20"/>
      <c r="C245" s="144" t="s">
        <v>617</v>
      </c>
      <c r="D245" s="26"/>
      <c r="E245" s="26"/>
      <c r="F245" s="26">
        <v>4200</v>
      </c>
      <c r="G245" s="155"/>
    </row>
    <row r="246" spans="1:7" ht="12.75" customHeight="1" thickBot="1">
      <c r="A246" s="142"/>
      <c r="B246" s="20"/>
      <c r="C246" s="147"/>
      <c r="D246" s="27"/>
      <c r="E246" s="26"/>
      <c r="F246" s="28"/>
      <c r="G246" s="155"/>
    </row>
    <row r="247" spans="1:7" ht="45.75" customHeight="1" thickBot="1">
      <c r="A247" s="18" t="s">
        <v>45</v>
      </c>
      <c r="B247" s="19"/>
      <c r="C247" s="34" t="s">
        <v>492</v>
      </c>
      <c r="D247" s="24">
        <f>D248</f>
        <v>36000</v>
      </c>
      <c r="E247" s="24">
        <f>E248</f>
        <v>36000</v>
      </c>
      <c r="F247" s="24">
        <f>F248</f>
        <v>42200</v>
      </c>
      <c r="G247" s="153">
        <f>F247/E247*100</f>
        <v>117.22222222222223</v>
      </c>
    </row>
    <row r="248" spans="1:7" ht="26.25" customHeight="1">
      <c r="A248" s="20"/>
      <c r="B248" s="138" t="s">
        <v>462</v>
      </c>
      <c r="C248" s="139" t="s">
        <v>463</v>
      </c>
      <c r="D248" s="25">
        <f>D250</f>
        <v>36000</v>
      </c>
      <c r="E248" s="25">
        <f>E250</f>
        <v>36000</v>
      </c>
      <c r="F248" s="25">
        <f>F250</f>
        <v>42200</v>
      </c>
      <c r="G248" s="156">
        <f>F248/E248*100</f>
        <v>117.22222222222223</v>
      </c>
    </row>
    <row r="249" spans="1:7" ht="12.75" customHeight="1">
      <c r="A249" s="20"/>
      <c r="B249" s="22"/>
      <c r="C249" s="10" t="s">
        <v>32</v>
      </c>
      <c r="D249" s="26"/>
      <c r="E249" s="26"/>
      <c r="F249" s="26"/>
      <c r="G249" s="155"/>
    </row>
    <row r="250" spans="1:7" ht="12.75" customHeight="1">
      <c r="A250" s="20"/>
      <c r="B250" s="22"/>
      <c r="C250" s="10" t="s">
        <v>83</v>
      </c>
      <c r="D250" s="26">
        <f>SUM(D251:D255)</f>
        <v>36000</v>
      </c>
      <c r="E250" s="26">
        <f>SUM(E251:E255)</f>
        <v>36000</v>
      </c>
      <c r="F250" s="26">
        <f>SUM(F251:F255)</f>
        <v>42200</v>
      </c>
      <c r="G250" s="155"/>
    </row>
    <row r="251" spans="1:7" ht="12.75" customHeight="1">
      <c r="A251" s="20"/>
      <c r="B251" s="22"/>
      <c r="C251" s="10" t="s">
        <v>428</v>
      </c>
      <c r="D251" s="26">
        <v>27000</v>
      </c>
      <c r="E251" s="26">
        <v>27000</v>
      </c>
      <c r="F251" s="26">
        <v>30000</v>
      </c>
      <c r="G251" s="155"/>
    </row>
    <row r="252" spans="1:7" ht="24.75" customHeight="1">
      <c r="A252" s="20"/>
      <c r="B252" s="22"/>
      <c r="C252" s="10" t="s">
        <v>429</v>
      </c>
      <c r="D252" s="26">
        <v>3000</v>
      </c>
      <c r="E252" s="26">
        <v>2200</v>
      </c>
      <c r="F252" s="26">
        <v>4000</v>
      </c>
      <c r="G252" s="155"/>
    </row>
    <row r="253" spans="1:7" ht="12.75" customHeight="1">
      <c r="A253" s="20"/>
      <c r="B253" s="22"/>
      <c r="C253" s="10" t="s">
        <v>430</v>
      </c>
      <c r="D253" s="26">
        <v>6000</v>
      </c>
      <c r="E253" s="26">
        <v>6800</v>
      </c>
      <c r="F253" s="26">
        <v>6000</v>
      </c>
      <c r="G253" s="155"/>
    </row>
    <row r="254" spans="1:7" ht="12.75" customHeight="1">
      <c r="A254" s="20"/>
      <c r="B254" s="22"/>
      <c r="C254" s="10" t="s">
        <v>354</v>
      </c>
      <c r="D254" s="26"/>
      <c r="E254" s="26"/>
      <c r="F254" s="26">
        <v>200</v>
      </c>
      <c r="G254" s="155"/>
    </row>
    <row r="255" spans="1:7" ht="12.75" customHeight="1">
      <c r="A255" s="20"/>
      <c r="B255" s="22"/>
      <c r="C255" s="10" t="s">
        <v>355</v>
      </c>
      <c r="D255" s="26"/>
      <c r="E255" s="26"/>
      <c r="F255" s="26">
        <v>2000</v>
      </c>
      <c r="G255" s="155"/>
    </row>
    <row r="256" spans="1:7" ht="12.75" customHeight="1" thickBot="1">
      <c r="A256" s="20"/>
      <c r="B256" s="22"/>
      <c r="C256" s="10"/>
      <c r="D256" s="26"/>
      <c r="E256" s="26"/>
      <c r="F256" s="26"/>
      <c r="G256" s="155"/>
    </row>
    <row r="257" spans="1:7" ht="12.75" customHeight="1" thickBot="1">
      <c r="A257" s="18" t="s">
        <v>136</v>
      </c>
      <c r="B257" s="19"/>
      <c r="C257" s="34" t="s">
        <v>137</v>
      </c>
      <c r="D257" s="24">
        <f>D258</f>
        <v>155800</v>
      </c>
      <c r="E257" s="24">
        <f>E258</f>
        <v>130000</v>
      </c>
      <c r="F257" s="24">
        <f>F258</f>
        <v>120000</v>
      </c>
      <c r="G257" s="153">
        <f>F257/E257*100</f>
        <v>92.3076923076923</v>
      </c>
    </row>
    <row r="258" spans="1:7" ht="26.25" customHeight="1">
      <c r="A258" s="20"/>
      <c r="B258" s="21" t="s">
        <v>138</v>
      </c>
      <c r="C258" s="35" t="s">
        <v>139</v>
      </c>
      <c r="D258" s="29">
        <f>D260</f>
        <v>155800</v>
      </c>
      <c r="E258" s="29">
        <f>E260</f>
        <v>130000</v>
      </c>
      <c r="F258" s="29">
        <f>F260</f>
        <v>120000</v>
      </c>
      <c r="G258" s="156">
        <f>F258/E258*100</f>
        <v>92.3076923076923</v>
      </c>
    </row>
    <row r="259" spans="1:7" ht="12.75" customHeight="1">
      <c r="A259" s="20"/>
      <c r="B259" s="22"/>
      <c r="C259" s="35" t="s">
        <v>32</v>
      </c>
      <c r="D259" s="29"/>
      <c r="E259" s="29"/>
      <c r="F259" s="29"/>
      <c r="G259" s="156"/>
    </row>
    <row r="260" spans="1:7" ht="12.75" customHeight="1">
      <c r="A260" s="20"/>
      <c r="B260" s="22"/>
      <c r="C260" s="32" t="s">
        <v>83</v>
      </c>
      <c r="D260" s="26">
        <f>SUM(D261:D261)</f>
        <v>155800</v>
      </c>
      <c r="E260" s="26">
        <f>SUM(E261:E261)</f>
        <v>130000</v>
      </c>
      <c r="F260" s="26">
        <f>SUM(F261:F261)</f>
        <v>120000</v>
      </c>
      <c r="G260" s="155"/>
    </row>
    <row r="261" spans="1:7" ht="12.75" customHeight="1">
      <c r="A261" s="20"/>
      <c r="B261" s="22"/>
      <c r="C261" s="33" t="s">
        <v>519</v>
      </c>
      <c r="D261" s="27">
        <v>155800</v>
      </c>
      <c r="E261" s="27">
        <v>130000</v>
      </c>
      <c r="F261" s="27">
        <v>120000</v>
      </c>
      <c r="G261" s="157"/>
    </row>
    <row r="262" spans="1:7" ht="12.75" customHeight="1" thickBot="1">
      <c r="A262" s="20"/>
      <c r="B262" s="22"/>
      <c r="C262" s="32"/>
      <c r="D262" s="26"/>
      <c r="E262" s="26"/>
      <c r="F262" s="26"/>
      <c r="G262" s="155"/>
    </row>
    <row r="263" spans="1:7" ht="18" customHeight="1" thickBot="1">
      <c r="A263" s="18" t="s">
        <v>51</v>
      </c>
      <c r="B263" s="19"/>
      <c r="C263" s="34" t="s">
        <v>52</v>
      </c>
      <c r="D263" s="24">
        <f aca="true" t="shared" si="0" ref="D263:F264">D264</f>
        <v>10000</v>
      </c>
      <c r="E263" s="24">
        <f t="shared" si="0"/>
        <v>10000</v>
      </c>
      <c r="F263" s="24">
        <f t="shared" si="0"/>
        <v>10000</v>
      </c>
      <c r="G263" s="153">
        <f>F263/E263*100</f>
        <v>100</v>
      </c>
    </row>
    <row r="264" spans="1:7" ht="12.75" customHeight="1">
      <c r="A264" s="20"/>
      <c r="B264" s="21" t="s">
        <v>140</v>
      </c>
      <c r="C264" s="35" t="s">
        <v>141</v>
      </c>
      <c r="D264" s="29">
        <f t="shared" si="0"/>
        <v>10000</v>
      </c>
      <c r="E264" s="29">
        <f t="shared" si="0"/>
        <v>10000</v>
      </c>
      <c r="F264" s="29">
        <f t="shared" si="0"/>
        <v>10000</v>
      </c>
      <c r="G264" s="156">
        <f>F264/E264*100</f>
        <v>100</v>
      </c>
    </row>
    <row r="265" spans="1:7" ht="12.75" customHeight="1">
      <c r="A265" s="20"/>
      <c r="B265" s="22"/>
      <c r="C265" s="32" t="s">
        <v>83</v>
      </c>
      <c r="D265" s="26">
        <f>D267</f>
        <v>10000</v>
      </c>
      <c r="E265" s="26">
        <f>E267</f>
        <v>10000</v>
      </c>
      <c r="F265" s="26">
        <f>F267</f>
        <v>10000</v>
      </c>
      <c r="G265" s="155"/>
    </row>
    <row r="266" spans="1:7" ht="12.75" customHeight="1">
      <c r="A266" s="20"/>
      <c r="B266" s="22"/>
      <c r="C266" s="33" t="s">
        <v>32</v>
      </c>
      <c r="D266" s="27"/>
      <c r="E266" s="26"/>
      <c r="F266" s="26"/>
      <c r="G266" s="155"/>
    </row>
    <row r="267" spans="1:7" ht="12.75" customHeight="1">
      <c r="A267" s="20"/>
      <c r="B267" s="22"/>
      <c r="C267" s="33" t="s">
        <v>556</v>
      </c>
      <c r="D267" s="27">
        <v>10000</v>
      </c>
      <c r="E267" s="26">
        <v>10000</v>
      </c>
      <c r="F267" s="26">
        <v>10000</v>
      </c>
      <c r="G267" s="155"/>
    </row>
    <row r="268" spans="1:7" ht="12.75" customHeight="1" thickBot="1">
      <c r="A268" s="20"/>
      <c r="B268" s="22"/>
      <c r="C268" s="33"/>
      <c r="D268" s="27"/>
      <c r="E268" s="26"/>
      <c r="F268" s="26"/>
      <c r="G268" s="155"/>
    </row>
    <row r="269" spans="1:7" ht="18" customHeight="1" thickBot="1">
      <c r="A269" s="18" t="s">
        <v>53</v>
      </c>
      <c r="B269" s="19"/>
      <c r="C269" s="34" t="s">
        <v>54</v>
      </c>
      <c r="D269" s="24">
        <f>D270+D277+D291+D298+D305+D309+D316+D320+D284</f>
        <v>9191210</v>
      </c>
      <c r="E269" s="24">
        <f>E270+E277+E291+E298+E305+E309+E316+E320+E284</f>
        <v>9176210</v>
      </c>
      <c r="F269" s="24">
        <f>F270+F277+F291+F298+F305+F309+F316+F320+F284</f>
        <v>9794870</v>
      </c>
      <c r="G269" s="153">
        <f>F269/E269*100</f>
        <v>106.74199914779632</v>
      </c>
    </row>
    <row r="270" spans="1:7" ht="12.75" customHeight="1">
      <c r="A270" s="20"/>
      <c r="B270" s="21" t="s">
        <v>142</v>
      </c>
      <c r="C270" s="35" t="s">
        <v>143</v>
      </c>
      <c r="D270" s="25">
        <f>D272</f>
        <v>4037881</v>
      </c>
      <c r="E270" s="25">
        <f>E272</f>
        <v>4037881</v>
      </c>
      <c r="F270" s="25">
        <f>F272</f>
        <v>4081430</v>
      </c>
      <c r="G270" s="156">
        <f>F270/E270*100</f>
        <v>101.07851122903324</v>
      </c>
    </row>
    <row r="271" spans="1:7" ht="12.75" customHeight="1">
      <c r="A271" s="20"/>
      <c r="B271" s="22"/>
      <c r="C271" s="32" t="s">
        <v>82</v>
      </c>
      <c r="D271" s="26"/>
      <c r="E271" s="26"/>
      <c r="F271" s="26"/>
      <c r="G271" s="155"/>
    </row>
    <row r="272" spans="1:7" ht="12.75" customHeight="1">
      <c r="A272" s="20"/>
      <c r="B272" s="22"/>
      <c r="C272" s="32" t="s">
        <v>83</v>
      </c>
      <c r="D272" s="26">
        <v>4037881</v>
      </c>
      <c r="E272" s="26">
        <v>4037881</v>
      </c>
      <c r="F272" s="26">
        <v>4081430</v>
      </c>
      <c r="G272" s="155"/>
    </row>
    <row r="273" spans="1:7" ht="12.75" customHeight="1">
      <c r="A273" s="20"/>
      <c r="B273" s="22"/>
      <c r="C273" s="32" t="s">
        <v>82</v>
      </c>
      <c r="D273" s="26"/>
      <c r="E273" s="26"/>
      <c r="F273" s="26"/>
      <c r="G273" s="155"/>
    </row>
    <row r="274" spans="1:7" ht="12.75" customHeight="1">
      <c r="A274" s="20"/>
      <c r="B274" s="22"/>
      <c r="C274" s="32" t="s">
        <v>122</v>
      </c>
      <c r="D274" s="26">
        <v>3122600</v>
      </c>
      <c r="E274" s="26">
        <v>3122600</v>
      </c>
      <c r="F274" s="26">
        <v>3187220</v>
      </c>
      <c r="G274" s="155"/>
    </row>
    <row r="275" spans="1:7" ht="12.75" customHeight="1">
      <c r="A275" s="20"/>
      <c r="B275" s="22"/>
      <c r="C275" s="32" t="s">
        <v>698</v>
      </c>
      <c r="D275" s="26"/>
      <c r="E275" s="26"/>
      <c r="F275" s="26">
        <v>23550</v>
      </c>
      <c r="G275" s="155"/>
    </row>
    <row r="276" spans="1:7" ht="12.75" customHeight="1">
      <c r="A276" s="20"/>
      <c r="B276" s="22"/>
      <c r="C276" s="32"/>
      <c r="D276" s="26"/>
      <c r="E276" s="26"/>
      <c r="F276" s="26"/>
      <c r="G276" s="155"/>
    </row>
    <row r="277" spans="1:7" ht="12.75" customHeight="1">
      <c r="A277" s="20"/>
      <c r="B277" s="23" t="s">
        <v>145</v>
      </c>
      <c r="C277" s="32" t="s">
        <v>146</v>
      </c>
      <c r="D277" s="26">
        <f>D279</f>
        <v>302290</v>
      </c>
      <c r="E277" s="26">
        <f>E279</f>
        <v>302290</v>
      </c>
      <c r="F277" s="26">
        <f>F279</f>
        <v>397980</v>
      </c>
      <c r="G277" s="155">
        <f>F277/E277*100</f>
        <v>131.6550332462205</v>
      </c>
    </row>
    <row r="278" spans="1:7" ht="12.75" customHeight="1">
      <c r="A278" s="20"/>
      <c r="B278" s="22"/>
      <c r="C278" s="32" t="s">
        <v>82</v>
      </c>
      <c r="D278" s="26"/>
      <c r="E278" s="26"/>
      <c r="F278" s="26"/>
      <c r="G278" s="155"/>
    </row>
    <row r="279" spans="1:7" ht="12.75" customHeight="1">
      <c r="A279" s="20"/>
      <c r="B279" s="22"/>
      <c r="C279" s="32" t="s">
        <v>83</v>
      </c>
      <c r="D279" s="26">
        <v>302290</v>
      </c>
      <c r="E279" s="26">
        <v>302290</v>
      </c>
      <c r="F279" s="26">
        <v>397980</v>
      </c>
      <c r="G279" s="155"/>
    </row>
    <row r="280" spans="1:7" ht="12.75" customHeight="1">
      <c r="A280" s="20"/>
      <c r="B280" s="22"/>
      <c r="C280" s="32" t="s">
        <v>82</v>
      </c>
      <c r="D280" s="26"/>
      <c r="E280" s="26"/>
      <c r="F280" s="26"/>
      <c r="G280" s="155"/>
    </row>
    <row r="281" spans="1:7" ht="12.75" customHeight="1">
      <c r="A281" s="20"/>
      <c r="B281" s="22"/>
      <c r="C281" s="32" t="s">
        <v>122</v>
      </c>
      <c r="D281" s="26">
        <v>269190</v>
      </c>
      <c r="E281" s="26">
        <v>269190</v>
      </c>
      <c r="F281" s="26">
        <v>352990</v>
      </c>
      <c r="G281" s="155"/>
    </row>
    <row r="282" spans="1:7" ht="12.75" customHeight="1">
      <c r="A282" s="20"/>
      <c r="B282" s="22"/>
      <c r="C282" s="32" t="s">
        <v>698</v>
      </c>
      <c r="D282" s="26"/>
      <c r="E282" s="26"/>
      <c r="F282" s="26">
        <v>2600</v>
      </c>
      <c r="G282" s="155"/>
    </row>
    <row r="283" spans="1:7" ht="12.75" customHeight="1">
      <c r="A283" s="20"/>
      <c r="B283" s="141"/>
      <c r="C283" s="32"/>
      <c r="D283" s="26"/>
      <c r="E283" s="26"/>
      <c r="F283" s="26"/>
      <c r="G283" s="155"/>
    </row>
    <row r="284" spans="1:7" ht="12.75" customHeight="1">
      <c r="A284" s="20"/>
      <c r="B284" s="141" t="s">
        <v>532</v>
      </c>
      <c r="C284" s="32" t="s">
        <v>170</v>
      </c>
      <c r="D284" s="26">
        <f>D286</f>
        <v>1954430</v>
      </c>
      <c r="E284" s="26">
        <f>E286</f>
        <v>1954430</v>
      </c>
      <c r="F284" s="26">
        <f>F286</f>
        <v>2186700</v>
      </c>
      <c r="G284" s="155"/>
    </row>
    <row r="285" spans="1:7" ht="12.75" customHeight="1">
      <c r="A285" s="20"/>
      <c r="B285" s="22"/>
      <c r="C285" s="32" t="s">
        <v>82</v>
      </c>
      <c r="D285" s="26"/>
      <c r="E285" s="26"/>
      <c r="F285" s="26"/>
      <c r="G285" s="155"/>
    </row>
    <row r="286" spans="1:7" ht="12.75" customHeight="1">
      <c r="A286" s="20"/>
      <c r="B286" s="22"/>
      <c r="C286" s="32" t="s">
        <v>83</v>
      </c>
      <c r="D286" s="26">
        <v>1954430</v>
      </c>
      <c r="E286" s="26">
        <v>1954430</v>
      </c>
      <c r="F286" s="26">
        <v>2186700</v>
      </c>
      <c r="G286" s="155"/>
    </row>
    <row r="287" spans="1:7" ht="12.75" customHeight="1">
      <c r="A287" s="20"/>
      <c r="B287" s="22"/>
      <c r="C287" s="32" t="s">
        <v>82</v>
      </c>
      <c r="D287" s="26"/>
      <c r="E287" s="26"/>
      <c r="F287" s="26"/>
      <c r="G287" s="155"/>
    </row>
    <row r="288" spans="1:7" ht="12.75" customHeight="1">
      <c r="A288" s="20"/>
      <c r="B288" s="22"/>
      <c r="C288" s="32" t="s">
        <v>122</v>
      </c>
      <c r="D288" s="26">
        <v>1351910</v>
      </c>
      <c r="E288" s="26">
        <v>1351910</v>
      </c>
      <c r="F288" s="26">
        <v>1549180</v>
      </c>
      <c r="G288" s="155"/>
    </row>
    <row r="289" spans="1:7" ht="12.75" customHeight="1">
      <c r="A289" s="20"/>
      <c r="B289" s="22"/>
      <c r="C289" s="32" t="s">
        <v>698</v>
      </c>
      <c r="D289" s="26"/>
      <c r="E289" s="26"/>
      <c r="F289" s="26">
        <v>10990</v>
      </c>
      <c r="G289" s="155"/>
    </row>
    <row r="290" spans="1:7" ht="12.75" customHeight="1">
      <c r="A290" s="20"/>
      <c r="B290" s="22"/>
      <c r="C290" s="32"/>
      <c r="D290" s="26"/>
      <c r="E290" s="26"/>
      <c r="F290" s="26"/>
      <c r="G290" s="155"/>
    </row>
    <row r="291" spans="1:7" ht="12.75" customHeight="1">
      <c r="A291" s="20"/>
      <c r="B291" s="23" t="s">
        <v>147</v>
      </c>
      <c r="C291" s="32" t="s">
        <v>148</v>
      </c>
      <c r="D291" s="26">
        <f>D293</f>
        <v>2262990</v>
      </c>
      <c r="E291" s="26">
        <f>E293</f>
        <v>2262990</v>
      </c>
      <c r="F291" s="26">
        <f>F293</f>
        <v>2534400</v>
      </c>
      <c r="G291" s="155">
        <f>F291/E291*100</f>
        <v>111.99342462847825</v>
      </c>
    </row>
    <row r="292" spans="1:7" ht="12.75" customHeight="1">
      <c r="A292" s="20"/>
      <c r="B292" s="22"/>
      <c r="C292" s="32" t="s">
        <v>82</v>
      </c>
      <c r="D292" s="26"/>
      <c r="E292" s="26"/>
      <c r="F292" s="26"/>
      <c r="G292" s="155"/>
    </row>
    <row r="293" spans="1:7" ht="12.75" customHeight="1">
      <c r="A293" s="20"/>
      <c r="B293" s="22"/>
      <c r="C293" s="32" t="s">
        <v>83</v>
      </c>
      <c r="D293" s="26">
        <v>2262990</v>
      </c>
      <c r="E293" s="26">
        <v>2262990</v>
      </c>
      <c r="F293" s="26">
        <v>2534400</v>
      </c>
      <c r="G293" s="155"/>
    </row>
    <row r="294" spans="1:7" ht="12.75" customHeight="1">
      <c r="A294" s="20"/>
      <c r="B294" s="22"/>
      <c r="C294" s="32" t="s">
        <v>82</v>
      </c>
      <c r="D294" s="26"/>
      <c r="E294" s="131"/>
      <c r="F294" s="131"/>
      <c r="G294" s="155"/>
    </row>
    <row r="295" spans="1:7" ht="12.75" customHeight="1">
      <c r="A295" s="20"/>
      <c r="B295" s="22"/>
      <c r="C295" s="32" t="s">
        <v>122</v>
      </c>
      <c r="D295" s="26">
        <v>1867630</v>
      </c>
      <c r="E295" s="26">
        <v>1867630</v>
      </c>
      <c r="F295" s="26">
        <v>2044050</v>
      </c>
      <c r="G295" s="155"/>
    </row>
    <row r="296" spans="1:7" ht="12.75" customHeight="1">
      <c r="A296" s="20"/>
      <c r="B296" s="22"/>
      <c r="C296" s="32" t="s">
        <v>698</v>
      </c>
      <c r="D296" s="26"/>
      <c r="E296" s="26"/>
      <c r="F296" s="26">
        <v>14770</v>
      </c>
      <c r="G296" s="155"/>
    </row>
    <row r="297" spans="1:7" ht="12.75" customHeight="1">
      <c r="A297" s="20"/>
      <c r="B297" s="22"/>
      <c r="C297" s="32"/>
      <c r="D297" s="26"/>
      <c r="E297" s="26"/>
      <c r="F297" s="26"/>
      <c r="G297" s="155"/>
    </row>
    <row r="298" spans="1:7" ht="12.75" customHeight="1">
      <c r="A298" s="20"/>
      <c r="B298" s="23" t="s">
        <v>149</v>
      </c>
      <c r="C298" s="32" t="s">
        <v>150</v>
      </c>
      <c r="D298" s="26">
        <f>D300</f>
        <v>101220</v>
      </c>
      <c r="E298" s="26">
        <f>E300</f>
        <v>101220</v>
      </c>
      <c r="F298" s="26">
        <f>F300</f>
        <v>92130</v>
      </c>
      <c r="G298" s="155">
        <f>F298/E298*100</f>
        <v>91.01956135151156</v>
      </c>
    </row>
    <row r="299" spans="1:7" ht="12.75" customHeight="1">
      <c r="A299" s="20"/>
      <c r="B299" s="22"/>
      <c r="C299" s="32" t="s">
        <v>82</v>
      </c>
      <c r="D299" s="26"/>
      <c r="E299" s="26"/>
      <c r="F299" s="26"/>
      <c r="G299" s="155"/>
    </row>
    <row r="300" spans="1:7" ht="12.75" customHeight="1">
      <c r="A300" s="20"/>
      <c r="B300" s="22"/>
      <c r="C300" s="32" t="s">
        <v>83</v>
      </c>
      <c r="D300" s="26">
        <v>101220</v>
      </c>
      <c r="E300" s="26">
        <v>101220</v>
      </c>
      <c r="F300" s="26">
        <v>92130</v>
      </c>
      <c r="G300" s="155"/>
    </row>
    <row r="301" spans="1:7" ht="12.75" customHeight="1">
      <c r="A301" s="20"/>
      <c r="B301" s="22"/>
      <c r="C301" s="32" t="s">
        <v>82</v>
      </c>
      <c r="D301" s="26"/>
      <c r="E301" s="26"/>
      <c r="F301" s="26"/>
      <c r="G301" s="155"/>
    </row>
    <row r="302" spans="1:7" ht="12.75" customHeight="1">
      <c r="A302" s="20"/>
      <c r="B302" s="22"/>
      <c r="C302" s="32" t="s">
        <v>122</v>
      </c>
      <c r="D302" s="26">
        <v>91830</v>
      </c>
      <c r="E302" s="26">
        <v>91830</v>
      </c>
      <c r="F302" s="26">
        <v>81710</v>
      </c>
      <c r="G302" s="155"/>
    </row>
    <row r="303" spans="1:7" ht="12.75" customHeight="1">
      <c r="A303" s="20"/>
      <c r="B303" s="22"/>
      <c r="C303" s="32" t="s">
        <v>698</v>
      </c>
      <c r="D303" s="26"/>
      <c r="E303" s="26"/>
      <c r="F303" s="26">
        <v>620</v>
      </c>
      <c r="G303" s="155"/>
    </row>
    <row r="304" spans="1:7" ht="12.75" customHeight="1">
      <c r="A304" s="20"/>
      <c r="B304" s="22"/>
      <c r="C304" s="32"/>
      <c r="D304" s="26"/>
      <c r="E304" s="26"/>
      <c r="F304" s="26"/>
      <c r="G304" s="155"/>
    </row>
    <row r="305" spans="1:7" ht="12.75" customHeight="1">
      <c r="A305" s="20"/>
      <c r="B305" s="23" t="s">
        <v>151</v>
      </c>
      <c r="C305" s="32" t="s">
        <v>152</v>
      </c>
      <c r="D305" s="26">
        <f>D307</f>
        <v>78000</v>
      </c>
      <c r="E305" s="26">
        <f>E307</f>
        <v>63000</v>
      </c>
      <c r="F305" s="26">
        <f>F307</f>
        <v>50000</v>
      </c>
      <c r="G305" s="155">
        <f>F305/E305*100</f>
        <v>79.36507936507937</v>
      </c>
    </row>
    <row r="306" spans="1:7" ht="12.75" customHeight="1">
      <c r="A306" s="20"/>
      <c r="B306" s="22"/>
      <c r="C306" s="32" t="s">
        <v>82</v>
      </c>
      <c r="D306" s="26"/>
      <c r="E306" s="26"/>
      <c r="F306" s="26"/>
      <c r="G306" s="155"/>
    </row>
    <row r="307" spans="1:7" ht="12.75" customHeight="1">
      <c r="A307" s="20"/>
      <c r="B307" s="22"/>
      <c r="C307" s="32" t="s">
        <v>153</v>
      </c>
      <c r="D307" s="26">
        <v>78000</v>
      </c>
      <c r="E307" s="26">
        <v>63000</v>
      </c>
      <c r="F307" s="26">
        <v>50000</v>
      </c>
      <c r="G307" s="155"/>
    </row>
    <row r="308" spans="1:7" ht="12.75" customHeight="1">
      <c r="A308" s="20"/>
      <c r="B308" s="22"/>
      <c r="C308" s="32"/>
      <c r="D308" s="26"/>
      <c r="E308" s="26"/>
      <c r="F308" s="26"/>
      <c r="G308" s="155"/>
    </row>
    <row r="309" spans="1:7" ht="12.75" customHeight="1">
      <c r="A309" s="20"/>
      <c r="B309" s="23" t="s">
        <v>154</v>
      </c>
      <c r="C309" s="32" t="s">
        <v>155</v>
      </c>
      <c r="D309" s="26">
        <f>D311</f>
        <v>334000</v>
      </c>
      <c r="E309" s="26">
        <f>E311</f>
        <v>334000</v>
      </c>
      <c r="F309" s="26">
        <f>F311</f>
        <v>333110</v>
      </c>
      <c r="G309" s="155">
        <f>F309/E309*100</f>
        <v>99.73353293413174</v>
      </c>
    </row>
    <row r="310" spans="1:7" ht="12.75" customHeight="1">
      <c r="A310" s="20"/>
      <c r="B310" s="22"/>
      <c r="C310" s="32" t="s">
        <v>82</v>
      </c>
      <c r="D310" s="26"/>
      <c r="E310" s="26"/>
      <c r="F310" s="26"/>
      <c r="G310" s="155"/>
    </row>
    <row r="311" spans="1:7" ht="12.75" customHeight="1">
      <c r="A311" s="20"/>
      <c r="B311" s="22"/>
      <c r="C311" s="32" t="s">
        <v>83</v>
      </c>
      <c r="D311" s="26">
        <v>334000</v>
      </c>
      <c r="E311" s="26">
        <v>334000</v>
      </c>
      <c r="F311" s="26">
        <v>333110</v>
      </c>
      <c r="G311" s="155"/>
    </row>
    <row r="312" spans="1:7" ht="12.75" customHeight="1">
      <c r="A312" s="20"/>
      <c r="B312" s="22"/>
      <c r="C312" s="32" t="s">
        <v>82</v>
      </c>
      <c r="D312" s="26"/>
      <c r="E312" s="26"/>
      <c r="F312" s="26"/>
      <c r="G312" s="155"/>
    </row>
    <row r="313" spans="1:7" ht="12.75" customHeight="1">
      <c r="A313" s="20"/>
      <c r="B313" s="22"/>
      <c r="C313" s="32" t="s">
        <v>122</v>
      </c>
      <c r="D313" s="26">
        <v>298300</v>
      </c>
      <c r="E313" s="26">
        <v>298300</v>
      </c>
      <c r="F313" s="26">
        <v>302250</v>
      </c>
      <c r="G313" s="155"/>
    </row>
    <row r="314" spans="1:7" ht="12.75" customHeight="1">
      <c r="A314" s="20"/>
      <c r="B314" s="22"/>
      <c r="C314" s="32" t="s">
        <v>698</v>
      </c>
      <c r="D314" s="26"/>
      <c r="E314" s="26"/>
      <c r="F314" s="26">
        <v>2300</v>
      </c>
      <c r="G314" s="155"/>
    </row>
    <row r="315" spans="1:7" ht="12.75" customHeight="1">
      <c r="A315" s="20"/>
      <c r="B315" s="22"/>
      <c r="C315" s="32"/>
      <c r="D315" s="26"/>
      <c r="E315" s="26"/>
      <c r="F315" s="26"/>
      <c r="G315" s="155"/>
    </row>
    <row r="316" spans="1:7" ht="12.75" customHeight="1">
      <c r="A316" s="20"/>
      <c r="B316" s="23" t="s">
        <v>156</v>
      </c>
      <c r="C316" s="32" t="s">
        <v>157</v>
      </c>
      <c r="D316" s="26">
        <f>D318</f>
        <v>42280</v>
      </c>
      <c r="E316" s="26">
        <f>E318</f>
        <v>42280</v>
      </c>
      <c r="F316" s="26">
        <f>F318</f>
        <v>45120</v>
      </c>
      <c r="G316" s="155">
        <f>F316/E316*100</f>
        <v>106.71712393566699</v>
      </c>
    </row>
    <row r="317" spans="1:7" ht="12.75" customHeight="1">
      <c r="A317" s="20"/>
      <c r="B317" s="22"/>
      <c r="C317" s="32" t="s">
        <v>32</v>
      </c>
      <c r="D317" s="26"/>
      <c r="E317" s="26"/>
      <c r="F317" s="26"/>
      <c r="G317" s="155"/>
    </row>
    <row r="318" spans="1:7" ht="12.75" customHeight="1">
      <c r="A318" s="20"/>
      <c r="B318" s="22"/>
      <c r="C318" s="32" t="s">
        <v>83</v>
      </c>
      <c r="D318" s="26">
        <v>42280</v>
      </c>
      <c r="E318" s="26">
        <v>42280</v>
      </c>
      <c r="F318" s="26">
        <v>45120</v>
      </c>
      <c r="G318" s="155"/>
    </row>
    <row r="319" spans="1:7" ht="12.75" customHeight="1">
      <c r="A319" s="20"/>
      <c r="B319" s="22"/>
      <c r="C319" s="32"/>
      <c r="D319" s="26"/>
      <c r="E319" s="26"/>
      <c r="F319" s="26"/>
      <c r="G319" s="155"/>
    </row>
    <row r="320" spans="1:7" ht="12.75" customHeight="1">
      <c r="A320" s="20"/>
      <c r="B320" s="23" t="s">
        <v>158</v>
      </c>
      <c r="C320" s="32" t="s">
        <v>103</v>
      </c>
      <c r="D320" s="26">
        <f>D322</f>
        <v>78119</v>
      </c>
      <c r="E320" s="26">
        <f>E322</f>
        <v>78119</v>
      </c>
      <c r="F320" s="26">
        <f>F322</f>
        <v>74000</v>
      </c>
      <c r="G320" s="155">
        <f>F320/E320*100</f>
        <v>94.7272750547242</v>
      </c>
    </row>
    <row r="321" spans="1:7" ht="12.75" customHeight="1">
      <c r="A321" s="20"/>
      <c r="B321" s="22"/>
      <c r="C321" s="32" t="s">
        <v>82</v>
      </c>
      <c r="D321" s="26"/>
      <c r="E321" s="26"/>
      <c r="F321" s="26"/>
      <c r="G321" s="155"/>
    </row>
    <row r="322" spans="1:7" ht="12.75" customHeight="1">
      <c r="A322" s="20"/>
      <c r="B322" s="22"/>
      <c r="C322" s="32" t="s">
        <v>83</v>
      </c>
      <c r="D322" s="26">
        <v>78119</v>
      </c>
      <c r="E322" s="26">
        <v>78119</v>
      </c>
      <c r="F322" s="26">
        <v>74000</v>
      </c>
      <c r="G322" s="155"/>
    </row>
    <row r="323" spans="1:7" ht="13.5" thickBot="1">
      <c r="A323" s="20"/>
      <c r="B323" s="22"/>
      <c r="C323" s="33"/>
      <c r="D323" s="28"/>
      <c r="E323" s="26"/>
      <c r="F323" s="26"/>
      <c r="G323" s="155"/>
    </row>
    <row r="324" spans="1:7" ht="18" customHeight="1" thickBot="1">
      <c r="A324" s="18" t="s">
        <v>159</v>
      </c>
      <c r="B324" s="19"/>
      <c r="C324" s="34" t="s">
        <v>160</v>
      </c>
      <c r="D324" s="24">
        <f>D325+D329+D337</f>
        <v>203950</v>
      </c>
      <c r="E324" s="24">
        <f>E325+E329+E337</f>
        <v>203950</v>
      </c>
      <c r="F324" s="24">
        <f>F325+F329+F337</f>
        <v>208557</v>
      </c>
      <c r="G324" s="153">
        <f>F324/E324*100</f>
        <v>102.25888698210346</v>
      </c>
    </row>
    <row r="325" spans="1:7" s="269" customFormat="1" ht="12.75" customHeight="1">
      <c r="A325" s="276"/>
      <c r="B325" s="340" t="s">
        <v>699</v>
      </c>
      <c r="C325" s="341" t="s">
        <v>700</v>
      </c>
      <c r="D325" s="342">
        <f>D327</f>
        <v>20000</v>
      </c>
      <c r="E325" s="342">
        <f>E327</f>
        <v>20000</v>
      </c>
      <c r="F325" s="342">
        <f>F327</f>
        <v>20000</v>
      </c>
      <c r="G325" s="343"/>
    </row>
    <row r="326" spans="1:7" s="269" customFormat="1" ht="12.75" customHeight="1">
      <c r="A326" s="276"/>
      <c r="B326" s="275"/>
      <c r="C326" s="287" t="s">
        <v>32</v>
      </c>
      <c r="D326" s="344"/>
      <c r="E326" s="344"/>
      <c r="F326" s="344"/>
      <c r="G326" s="345"/>
    </row>
    <row r="327" spans="1:7" s="269" customFormat="1" ht="12.75" customHeight="1">
      <c r="A327" s="276"/>
      <c r="B327" s="275"/>
      <c r="C327" s="287" t="s">
        <v>83</v>
      </c>
      <c r="D327" s="344">
        <v>20000</v>
      </c>
      <c r="E327" s="344">
        <v>20000</v>
      </c>
      <c r="F327" s="344">
        <v>20000</v>
      </c>
      <c r="G327" s="343"/>
    </row>
    <row r="328" spans="1:7" s="269" customFormat="1" ht="12.75" customHeight="1">
      <c r="A328" s="276"/>
      <c r="B328" s="346"/>
      <c r="C328" s="287"/>
      <c r="D328" s="344"/>
      <c r="E328" s="344"/>
      <c r="F328" s="344"/>
      <c r="G328" s="343"/>
    </row>
    <row r="329" spans="1:7" ht="12.75" customHeight="1">
      <c r="A329" s="20"/>
      <c r="B329" s="21" t="s">
        <v>161</v>
      </c>
      <c r="C329" s="35" t="s">
        <v>162</v>
      </c>
      <c r="D329" s="29">
        <f>D331</f>
        <v>180000</v>
      </c>
      <c r="E329" s="29">
        <f>E331</f>
        <v>180000</v>
      </c>
      <c r="F329" s="29">
        <f>F331</f>
        <v>180000</v>
      </c>
      <c r="G329" s="155">
        <f>F329/E329*100</f>
        <v>100</v>
      </c>
    </row>
    <row r="330" spans="1:7" ht="12.75" customHeight="1">
      <c r="A330" s="20"/>
      <c r="B330" s="22"/>
      <c r="C330" s="32" t="s">
        <v>82</v>
      </c>
      <c r="D330" s="26"/>
      <c r="E330" s="26"/>
      <c r="F330" s="26"/>
      <c r="G330" s="155" t="s">
        <v>258</v>
      </c>
    </row>
    <row r="331" spans="1:7" ht="12.75" customHeight="1">
      <c r="A331" s="20"/>
      <c r="B331" s="22"/>
      <c r="C331" s="32" t="s">
        <v>83</v>
      </c>
      <c r="D331" s="26">
        <v>180000</v>
      </c>
      <c r="E331" s="26">
        <v>180000</v>
      </c>
      <c r="F331" s="26">
        <v>180000</v>
      </c>
      <c r="G331" s="155"/>
    </row>
    <row r="332" spans="1:7" ht="12.75" customHeight="1">
      <c r="A332" s="20"/>
      <c r="B332" s="22"/>
      <c r="C332" s="32" t="s">
        <v>82</v>
      </c>
      <c r="D332" s="26"/>
      <c r="E332" s="26"/>
      <c r="F332" s="26"/>
      <c r="G332" s="155"/>
    </row>
    <row r="333" spans="1:7" ht="12.75" customHeight="1">
      <c r="A333" s="20"/>
      <c r="B333" s="22"/>
      <c r="C333" s="32" t="s">
        <v>436</v>
      </c>
      <c r="D333" s="26">
        <v>105000</v>
      </c>
      <c r="E333" s="26">
        <v>105000</v>
      </c>
      <c r="F333" s="26">
        <v>105000</v>
      </c>
      <c r="G333" s="155"/>
    </row>
    <row r="334" spans="1:7" ht="12.75" customHeight="1">
      <c r="A334" s="20"/>
      <c r="B334" s="22"/>
      <c r="C334" s="33" t="s">
        <v>690</v>
      </c>
      <c r="D334" s="27"/>
      <c r="E334" s="26"/>
      <c r="F334" s="26">
        <v>7900</v>
      </c>
      <c r="G334" s="155"/>
    </row>
    <row r="335" spans="1:7" ht="12.75" customHeight="1">
      <c r="A335" s="20"/>
      <c r="B335" s="22"/>
      <c r="C335" s="33" t="s">
        <v>92</v>
      </c>
      <c r="D335" s="27"/>
      <c r="E335" s="26"/>
      <c r="F335" s="26">
        <v>17000</v>
      </c>
      <c r="G335" s="155"/>
    </row>
    <row r="336" spans="1:7" ht="12.75" customHeight="1">
      <c r="A336" s="20"/>
      <c r="B336" s="22"/>
      <c r="C336" s="33"/>
      <c r="D336" s="27"/>
      <c r="E336" s="26"/>
      <c r="F336" s="26"/>
      <c r="G336" s="155"/>
    </row>
    <row r="337" spans="1:7" ht="12.75" customHeight="1">
      <c r="A337" s="20"/>
      <c r="B337" s="136" t="s">
        <v>391</v>
      </c>
      <c r="C337" s="33" t="s">
        <v>103</v>
      </c>
      <c r="D337" s="27">
        <v>3950</v>
      </c>
      <c r="E337" s="26">
        <v>3950</v>
      </c>
      <c r="F337" s="26">
        <v>8557</v>
      </c>
      <c r="G337" s="156">
        <f>F337/E337*100</f>
        <v>216.63291139240508</v>
      </c>
    </row>
    <row r="338" spans="1:7" ht="12.75" customHeight="1">
      <c r="A338" s="20"/>
      <c r="B338" s="22"/>
      <c r="C338" s="33" t="s">
        <v>32</v>
      </c>
      <c r="D338" s="27"/>
      <c r="E338" s="26"/>
      <c r="F338" s="26"/>
      <c r="G338" s="155"/>
    </row>
    <row r="339" spans="1:7" ht="12.75" customHeight="1">
      <c r="A339" s="20"/>
      <c r="B339" s="22"/>
      <c r="C339" s="33" t="s">
        <v>83</v>
      </c>
      <c r="D339" s="27">
        <v>2450</v>
      </c>
      <c r="E339" s="27">
        <v>2450</v>
      </c>
      <c r="F339" s="26">
        <v>2500</v>
      </c>
      <c r="G339" s="155"/>
    </row>
    <row r="340" spans="1:7" ht="12.75" customHeight="1">
      <c r="A340" s="20"/>
      <c r="B340" s="22"/>
      <c r="C340" s="33" t="s">
        <v>32</v>
      </c>
      <c r="D340" s="27"/>
      <c r="E340" s="26"/>
      <c r="F340" s="26"/>
      <c r="G340" s="155"/>
    </row>
    <row r="341" spans="1:7" ht="12.75" customHeight="1">
      <c r="A341" s="20"/>
      <c r="B341" s="22"/>
      <c r="C341" s="33" t="s">
        <v>390</v>
      </c>
      <c r="D341" s="27">
        <v>1500</v>
      </c>
      <c r="E341" s="27">
        <v>1500</v>
      </c>
      <c r="F341" s="26">
        <v>1500</v>
      </c>
      <c r="G341" s="155"/>
    </row>
    <row r="342" spans="1:7" ht="25.5" customHeight="1">
      <c r="A342" s="20"/>
      <c r="B342" s="22"/>
      <c r="C342" s="33" t="s">
        <v>98</v>
      </c>
      <c r="D342" s="27"/>
      <c r="E342" s="26"/>
      <c r="F342" s="26">
        <v>1000</v>
      </c>
      <c r="G342" s="155"/>
    </row>
    <row r="343" spans="1:7" ht="12.75" customHeight="1">
      <c r="A343" s="20"/>
      <c r="B343" s="22"/>
      <c r="C343" s="33" t="s">
        <v>413</v>
      </c>
      <c r="D343" s="27"/>
      <c r="E343" s="26"/>
      <c r="F343" s="26">
        <f>F344</f>
        <v>6057</v>
      </c>
      <c r="G343" s="155"/>
    </row>
    <row r="344" spans="1:7" ht="25.5" customHeight="1">
      <c r="A344" s="20"/>
      <c r="B344" s="22"/>
      <c r="C344" s="33" t="s">
        <v>356</v>
      </c>
      <c r="D344" s="27"/>
      <c r="E344" s="26"/>
      <c r="F344" s="26">
        <v>6057</v>
      </c>
      <c r="G344" s="155"/>
    </row>
    <row r="345" spans="1:7" ht="13.5" thickBot="1">
      <c r="A345" s="20"/>
      <c r="B345" s="22"/>
      <c r="C345" s="33"/>
      <c r="D345" s="27"/>
      <c r="E345" s="26"/>
      <c r="F345" s="26"/>
      <c r="G345" s="155"/>
    </row>
    <row r="346" spans="1:7" ht="13.5" thickBot="1">
      <c r="A346" s="121" t="s">
        <v>395</v>
      </c>
      <c r="B346" s="280"/>
      <c r="C346" s="123" t="s">
        <v>396</v>
      </c>
      <c r="D346" s="130">
        <f>D351+D357+D361+D365+D369+D375+D384+D347</f>
        <v>3571269</v>
      </c>
      <c r="E346" s="130">
        <f>E351+E357+E361+E365+E369+E375+E384+E347</f>
        <v>3300795</v>
      </c>
      <c r="F346" s="130">
        <f>F351+F357+F361+F365+F369+F375+F384+F347</f>
        <v>3917297</v>
      </c>
      <c r="G346" s="153">
        <f>F346/E346*100</f>
        <v>118.67737923742614</v>
      </c>
    </row>
    <row r="347" spans="1:7" s="269" customFormat="1" ht="12.75" customHeight="1">
      <c r="A347" s="268"/>
      <c r="B347" s="283" t="s">
        <v>598</v>
      </c>
      <c r="C347" s="281" t="s">
        <v>599</v>
      </c>
      <c r="D347" s="271">
        <f>D349</f>
        <v>53500</v>
      </c>
      <c r="E347" s="271">
        <f>E349</f>
        <v>53500</v>
      </c>
      <c r="F347" s="271">
        <f>F349</f>
        <v>85000</v>
      </c>
      <c r="G347" s="347">
        <f>F347/E347*100</f>
        <v>158.87850467289718</v>
      </c>
    </row>
    <row r="348" spans="1:7" s="269" customFormat="1" ht="12.75" customHeight="1">
      <c r="A348" s="268"/>
      <c r="B348" s="284"/>
      <c r="C348" s="281" t="s">
        <v>32</v>
      </c>
      <c r="D348" s="272"/>
      <c r="E348" s="272"/>
      <c r="F348" s="272"/>
      <c r="G348" s="274"/>
    </row>
    <row r="349" spans="1:7" s="269" customFormat="1" ht="12.75" customHeight="1">
      <c r="A349" s="268"/>
      <c r="B349" s="270"/>
      <c r="C349" s="281" t="s">
        <v>83</v>
      </c>
      <c r="D349" s="272">
        <v>53500</v>
      </c>
      <c r="E349" s="272">
        <v>53500</v>
      </c>
      <c r="F349" s="272">
        <v>85000</v>
      </c>
      <c r="G349" s="274"/>
    </row>
    <row r="350" spans="1:7" s="269" customFormat="1" ht="12.75" customHeight="1">
      <c r="A350" s="268"/>
      <c r="B350" s="273"/>
      <c r="C350" s="282"/>
      <c r="D350" s="267"/>
      <c r="E350" s="267"/>
      <c r="F350" s="267"/>
      <c r="G350" s="274"/>
    </row>
    <row r="351" spans="1:7" s="352" customFormat="1" ht="28.5" customHeight="1">
      <c r="A351" s="349"/>
      <c r="B351" s="279" t="s">
        <v>583</v>
      </c>
      <c r="C351" s="350" t="s">
        <v>591</v>
      </c>
      <c r="D351" s="351">
        <f>D353</f>
        <v>2206799</v>
      </c>
      <c r="E351" s="351">
        <f>E353</f>
        <v>1937308</v>
      </c>
      <c r="F351" s="351">
        <f>F353</f>
        <v>2549773</v>
      </c>
      <c r="G351" s="274">
        <f>F351/E351*100</f>
        <v>131.61422964236974</v>
      </c>
    </row>
    <row r="352" spans="1:7" s="269" customFormat="1" ht="12.75" customHeight="1">
      <c r="A352" s="268"/>
      <c r="B352" s="270"/>
      <c r="C352" s="281" t="s">
        <v>32</v>
      </c>
      <c r="D352" s="272"/>
      <c r="E352" s="272"/>
      <c r="F352" s="272"/>
      <c r="G352" s="274"/>
    </row>
    <row r="353" spans="1:7" s="269" customFormat="1" ht="12.75" customHeight="1">
      <c r="A353" s="268"/>
      <c r="B353" s="270"/>
      <c r="C353" s="281" t="s">
        <v>83</v>
      </c>
      <c r="D353" s="272">
        <v>2206799</v>
      </c>
      <c r="E353" s="272">
        <v>1937308</v>
      </c>
      <c r="F353" s="272">
        <v>2549773</v>
      </c>
      <c r="G353" s="274"/>
    </row>
    <row r="354" spans="1:7" s="269" customFormat="1" ht="12.75" customHeight="1">
      <c r="A354" s="268"/>
      <c r="B354" s="270"/>
      <c r="C354" s="281" t="s">
        <v>32</v>
      </c>
      <c r="D354" s="272"/>
      <c r="E354" s="272"/>
      <c r="F354" s="272"/>
      <c r="G354" s="274"/>
    </row>
    <row r="355" spans="1:7" s="269" customFormat="1" ht="12.75" customHeight="1">
      <c r="A355" s="268"/>
      <c r="B355" s="270"/>
      <c r="C355" s="282" t="s">
        <v>122</v>
      </c>
      <c r="D355" s="267"/>
      <c r="E355" s="267">
        <v>92251</v>
      </c>
      <c r="F355" s="267">
        <v>131337</v>
      </c>
      <c r="G355" s="274"/>
    </row>
    <row r="356" spans="1:7" s="269" customFormat="1" ht="12.75" customHeight="1">
      <c r="A356" s="268"/>
      <c r="B356" s="273"/>
      <c r="C356" s="282"/>
      <c r="D356" s="267"/>
      <c r="E356" s="267"/>
      <c r="F356" s="267"/>
      <c r="G356" s="274"/>
    </row>
    <row r="357" spans="1:7" s="2" customFormat="1" ht="25.5" customHeight="1">
      <c r="A357" s="353"/>
      <c r="B357" s="354" t="s">
        <v>438</v>
      </c>
      <c r="C357" s="355" t="s">
        <v>163</v>
      </c>
      <c r="D357" s="356">
        <f>D359</f>
        <v>7000</v>
      </c>
      <c r="E357" s="361">
        <f>E359</f>
        <v>7000</v>
      </c>
      <c r="F357" s="361">
        <f>F359</f>
        <v>9000</v>
      </c>
      <c r="G357" s="274">
        <f>F357/E357*100</f>
        <v>128.57142857142858</v>
      </c>
    </row>
    <row r="358" spans="1:7" ht="12.75" customHeight="1">
      <c r="A358" s="142"/>
      <c r="B358" s="20"/>
      <c r="C358" s="278" t="s">
        <v>32</v>
      </c>
      <c r="D358" s="131"/>
      <c r="E358" s="29"/>
      <c r="F358" s="29"/>
      <c r="G358" s="274"/>
    </row>
    <row r="359" spans="1:7" ht="14.25" customHeight="1">
      <c r="A359" s="142"/>
      <c r="B359" s="20"/>
      <c r="C359" s="278" t="s">
        <v>83</v>
      </c>
      <c r="D359" s="27">
        <v>7000</v>
      </c>
      <c r="E359" s="26">
        <v>7000</v>
      </c>
      <c r="F359" s="26">
        <v>9000</v>
      </c>
      <c r="G359" s="274"/>
    </row>
    <row r="360" spans="1:7" ht="12.75" customHeight="1">
      <c r="A360" s="142"/>
      <c r="B360" s="141"/>
      <c r="C360" s="278"/>
      <c r="D360" s="27"/>
      <c r="E360" s="26"/>
      <c r="F360" s="26"/>
      <c r="G360" s="274"/>
    </row>
    <row r="361" spans="1:7" s="2" customFormat="1" ht="25.5" customHeight="1">
      <c r="A361" s="353"/>
      <c r="B361" s="354" t="s">
        <v>439</v>
      </c>
      <c r="C361" s="357" t="s">
        <v>701</v>
      </c>
      <c r="D361" s="358">
        <f>D363</f>
        <v>582600</v>
      </c>
      <c r="E361" s="358">
        <f>E363</f>
        <v>582481</v>
      </c>
      <c r="F361" s="358">
        <f>F363</f>
        <v>578050</v>
      </c>
      <c r="G361" s="274">
        <f>F361/E361*100</f>
        <v>99.23928849181347</v>
      </c>
    </row>
    <row r="362" spans="1:7" ht="12.75" customHeight="1">
      <c r="A362" s="142"/>
      <c r="B362" s="20"/>
      <c r="C362" s="278" t="s">
        <v>32</v>
      </c>
      <c r="D362" s="27"/>
      <c r="E362" s="26"/>
      <c r="F362" s="26"/>
      <c r="G362" s="274"/>
    </row>
    <row r="363" spans="1:7" ht="12.75" customHeight="1">
      <c r="A363" s="142"/>
      <c r="B363" s="20"/>
      <c r="C363" s="278" t="s">
        <v>83</v>
      </c>
      <c r="D363" s="27">
        <v>582600</v>
      </c>
      <c r="E363" s="26">
        <v>582481</v>
      </c>
      <c r="F363" s="26">
        <v>578050</v>
      </c>
      <c r="G363" s="274"/>
    </row>
    <row r="364" spans="1:7" ht="12.75" customHeight="1">
      <c r="A364" s="142"/>
      <c r="B364" s="141"/>
      <c r="C364" s="278"/>
      <c r="D364" s="27"/>
      <c r="E364" s="26"/>
      <c r="F364" s="26"/>
      <c r="G364" s="274"/>
    </row>
    <row r="365" spans="1:7" ht="12.75" customHeight="1">
      <c r="A365" s="142"/>
      <c r="B365" s="141" t="s">
        <v>440</v>
      </c>
      <c r="C365" s="278" t="s">
        <v>166</v>
      </c>
      <c r="D365" s="27">
        <f>D367</f>
        <v>177900</v>
      </c>
      <c r="E365" s="27">
        <f>E367</f>
        <v>174336</v>
      </c>
      <c r="F365" s="27">
        <f>F367</f>
        <v>190000</v>
      </c>
      <c r="G365" s="274">
        <f>F365/E365*100</f>
        <v>108.98494860499267</v>
      </c>
    </row>
    <row r="366" spans="1:7" ht="12.75" customHeight="1">
      <c r="A366" s="142"/>
      <c r="B366" s="20"/>
      <c r="C366" s="278" t="s">
        <v>32</v>
      </c>
      <c r="D366" s="27"/>
      <c r="E366" s="26"/>
      <c r="F366" s="26"/>
      <c r="G366" s="274"/>
    </row>
    <row r="367" spans="1:7" ht="12.75" customHeight="1">
      <c r="A367" s="142"/>
      <c r="B367" s="20"/>
      <c r="C367" s="278" t="s">
        <v>83</v>
      </c>
      <c r="D367" s="27">
        <v>177900</v>
      </c>
      <c r="E367" s="26">
        <v>174336</v>
      </c>
      <c r="F367" s="26">
        <v>190000</v>
      </c>
      <c r="G367" s="274"/>
    </row>
    <row r="368" spans="1:7" ht="12.75" customHeight="1">
      <c r="A368" s="142"/>
      <c r="B368" s="141"/>
      <c r="C368" s="277"/>
      <c r="D368" s="26"/>
      <c r="E368" s="26"/>
      <c r="F368" s="26"/>
      <c r="G368" s="274"/>
    </row>
    <row r="369" spans="1:7" ht="12.75" customHeight="1">
      <c r="A369" s="142"/>
      <c r="B369" s="141" t="s">
        <v>441</v>
      </c>
      <c r="C369" s="278" t="s">
        <v>74</v>
      </c>
      <c r="D369" s="27">
        <f>D371</f>
        <v>412481</v>
      </c>
      <c r="E369" s="27">
        <f>E371</f>
        <v>420981</v>
      </c>
      <c r="F369" s="27">
        <f>F371</f>
        <v>426416</v>
      </c>
      <c r="G369" s="274">
        <f>F369/E369*100</f>
        <v>101.29103213684228</v>
      </c>
    </row>
    <row r="370" spans="1:7" ht="12.75" customHeight="1">
      <c r="A370" s="142"/>
      <c r="B370" s="20"/>
      <c r="C370" s="278" t="s">
        <v>32</v>
      </c>
      <c r="D370" s="27"/>
      <c r="E370" s="26"/>
      <c r="F370" s="26"/>
      <c r="G370" s="274"/>
    </row>
    <row r="371" spans="1:7" ht="12.75" customHeight="1">
      <c r="A371" s="142"/>
      <c r="B371" s="20"/>
      <c r="C371" s="278" t="s">
        <v>83</v>
      </c>
      <c r="D371" s="27">
        <v>412481</v>
      </c>
      <c r="E371" s="26">
        <v>420981</v>
      </c>
      <c r="F371" s="26">
        <v>426416</v>
      </c>
      <c r="G371" s="274"/>
    </row>
    <row r="372" spans="1:7" ht="12.75" customHeight="1">
      <c r="A372" s="142"/>
      <c r="B372" s="20"/>
      <c r="C372" s="278" t="s">
        <v>32</v>
      </c>
      <c r="D372" s="27"/>
      <c r="E372" s="26"/>
      <c r="F372" s="26"/>
      <c r="G372" s="274"/>
    </row>
    <row r="373" spans="1:7" ht="12.75" customHeight="1">
      <c r="A373" s="142"/>
      <c r="B373" s="20"/>
      <c r="C373" s="278" t="s">
        <v>122</v>
      </c>
      <c r="D373" s="27"/>
      <c r="E373" s="26">
        <v>381559</v>
      </c>
      <c r="F373" s="26">
        <v>388566</v>
      </c>
      <c r="G373" s="274"/>
    </row>
    <row r="374" spans="1:7" ht="12.75" customHeight="1">
      <c r="A374" s="142"/>
      <c r="B374" s="141"/>
      <c r="C374" s="278"/>
      <c r="D374" s="27"/>
      <c r="E374" s="26"/>
      <c r="F374" s="26"/>
      <c r="G374" s="274"/>
    </row>
    <row r="375" spans="1:7" ht="12.75" customHeight="1">
      <c r="A375" s="142"/>
      <c r="B375" s="141" t="s">
        <v>442</v>
      </c>
      <c r="C375" s="278" t="s">
        <v>167</v>
      </c>
      <c r="D375" s="26">
        <f>D377</f>
        <v>43300</v>
      </c>
      <c r="E375" s="26">
        <f>E377</f>
        <v>37500</v>
      </c>
      <c r="F375" s="26">
        <f>F377</f>
        <v>40000</v>
      </c>
      <c r="G375" s="274">
        <f>F375/E375*100</f>
        <v>106.66666666666667</v>
      </c>
    </row>
    <row r="376" spans="1:7" ht="12.75" customHeight="1">
      <c r="A376" s="142"/>
      <c r="B376" s="20"/>
      <c r="C376" s="278" t="s">
        <v>32</v>
      </c>
      <c r="D376" s="27"/>
      <c r="E376" s="26"/>
      <c r="F376" s="26"/>
      <c r="G376" s="274"/>
    </row>
    <row r="377" spans="1:7" ht="12.75" customHeight="1">
      <c r="A377" s="142"/>
      <c r="B377" s="20"/>
      <c r="C377" s="278" t="s">
        <v>83</v>
      </c>
      <c r="D377" s="27">
        <v>43300</v>
      </c>
      <c r="E377" s="26">
        <v>37500</v>
      </c>
      <c r="F377" s="26">
        <v>40000</v>
      </c>
      <c r="G377" s="274"/>
    </row>
    <row r="378" spans="1:7" ht="12.75" customHeight="1">
      <c r="A378" s="142"/>
      <c r="B378" s="141"/>
      <c r="C378" s="278"/>
      <c r="D378" s="27"/>
      <c r="E378" s="26"/>
      <c r="F378" s="26"/>
      <c r="G378" s="274"/>
    </row>
    <row r="379" spans="1:7" ht="12.75" customHeight="1" hidden="1">
      <c r="A379" s="142"/>
      <c r="B379" s="136" t="s">
        <v>702</v>
      </c>
      <c r="C379" s="278" t="s">
        <v>685</v>
      </c>
      <c r="D379" s="27">
        <f>D381</f>
        <v>0</v>
      </c>
      <c r="E379" s="27">
        <f>E381</f>
        <v>0</v>
      </c>
      <c r="F379" s="26"/>
      <c r="G379" s="274" t="e">
        <f>F379/E379*100</f>
        <v>#DIV/0!</v>
      </c>
    </row>
    <row r="380" spans="1:7" ht="12.75" customHeight="1" hidden="1">
      <c r="A380" s="142"/>
      <c r="B380" s="20"/>
      <c r="C380" s="278" t="s">
        <v>32</v>
      </c>
      <c r="D380" s="27"/>
      <c r="E380" s="26"/>
      <c r="F380" s="26"/>
      <c r="G380" s="274"/>
    </row>
    <row r="381" spans="1:7" ht="12.75" customHeight="1" hidden="1">
      <c r="A381" s="142"/>
      <c r="B381" s="20"/>
      <c r="C381" s="278" t="s">
        <v>83</v>
      </c>
      <c r="D381" s="27"/>
      <c r="E381" s="26"/>
      <c r="F381" s="26"/>
      <c r="G381" s="274"/>
    </row>
    <row r="382" spans="1:7" ht="12.75" customHeight="1" hidden="1">
      <c r="A382" s="142"/>
      <c r="B382" s="20"/>
      <c r="C382" s="278"/>
      <c r="D382" s="27"/>
      <c r="E382" s="26"/>
      <c r="F382" s="26"/>
      <c r="G382" s="274"/>
    </row>
    <row r="383" spans="1:7" ht="12.75" customHeight="1" hidden="1">
      <c r="A383" s="142"/>
      <c r="B383" s="141"/>
      <c r="C383" s="278"/>
      <c r="D383" s="27"/>
      <c r="E383" s="26"/>
      <c r="F383" s="26"/>
      <c r="G383" s="274"/>
    </row>
    <row r="384" spans="1:7" ht="12.75" customHeight="1">
      <c r="A384" s="142"/>
      <c r="B384" s="141" t="s">
        <v>443</v>
      </c>
      <c r="C384" s="278" t="s">
        <v>103</v>
      </c>
      <c r="D384" s="132">
        <f>D386</f>
        <v>87689</v>
      </c>
      <c r="E384" s="26">
        <f>E386</f>
        <v>87689</v>
      </c>
      <c r="F384" s="26">
        <f>F386</f>
        <v>39058</v>
      </c>
      <c r="G384" s="274">
        <f>F384/E384*100</f>
        <v>44.54150463570117</v>
      </c>
    </row>
    <row r="385" spans="1:7" ht="12.75" customHeight="1">
      <c r="A385" s="142"/>
      <c r="B385" s="20"/>
      <c r="C385" s="278" t="s">
        <v>32</v>
      </c>
      <c r="D385" s="27"/>
      <c r="E385" s="26"/>
      <c r="F385" s="26"/>
      <c r="G385" s="156"/>
    </row>
    <row r="386" spans="1:7" ht="12.75" customHeight="1">
      <c r="A386" s="142"/>
      <c r="B386" s="20"/>
      <c r="C386" s="278" t="s">
        <v>83</v>
      </c>
      <c r="D386" s="27">
        <v>87689</v>
      </c>
      <c r="E386" s="27">
        <v>87689</v>
      </c>
      <c r="F386" s="27">
        <f>SUM(F387:F388)</f>
        <v>39058</v>
      </c>
      <c r="G386" s="155"/>
    </row>
    <row r="387" spans="1:7" ht="25.5" customHeight="1">
      <c r="A387" s="142"/>
      <c r="B387" s="20"/>
      <c r="C387" s="278" t="s">
        <v>635</v>
      </c>
      <c r="D387" s="27"/>
      <c r="E387" s="26"/>
      <c r="F387" s="26">
        <v>21058</v>
      </c>
      <c r="G387" s="155"/>
    </row>
    <row r="388" spans="1:7" ht="12.75" customHeight="1">
      <c r="A388" s="142"/>
      <c r="B388" s="20"/>
      <c r="C388" s="278" t="s">
        <v>93</v>
      </c>
      <c r="D388" s="27"/>
      <c r="E388" s="27"/>
      <c r="F388" s="27">
        <v>18000</v>
      </c>
      <c r="G388" s="157"/>
    </row>
    <row r="389" spans="1:7" ht="12.75" customHeight="1" thickBot="1">
      <c r="A389" s="142"/>
      <c r="B389" s="30"/>
      <c r="C389" s="285"/>
      <c r="D389" s="28"/>
      <c r="E389" s="28"/>
      <c r="F389" s="28"/>
      <c r="G389" s="348"/>
    </row>
    <row r="390" spans="1:7" ht="25.5" customHeight="1" thickBot="1">
      <c r="A390" s="18" t="s">
        <v>55</v>
      </c>
      <c r="B390" s="19"/>
      <c r="C390" s="34" t="s">
        <v>56</v>
      </c>
      <c r="D390" s="24">
        <f>D391+D398</f>
        <v>535767</v>
      </c>
      <c r="E390" s="24">
        <f>E391+E398</f>
        <v>535767</v>
      </c>
      <c r="F390" s="24">
        <f>F391+F398</f>
        <v>552120</v>
      </c>
      <c r="G390" s="153">
        <f>F390/E390*100</f>
        <v>103.05225965764969</v>
      </c>
    </row>
    <row r="391" spans="1:7" ht="12.75" customHeight="1">
      <c r="A391" s="20"/>
      <c r="B391" s="21" t="s">
        <v>168</v>
      </c>
      <c r="C391" s="35" t="s">
        <v>169</v>
      </c>
      <c r="D391" s="29">
        <f>D393</f>
        <v>496050</v>
      </c>
      <c r="E391" s="29">
        <f>E393</f>
        <v>496050</v>
      </c>
      <c r="F391" s="29">
        <f>F393</f>
        <v>552120</v>
      </c>
      <c r="G391" s="156">
        <f>F391/E391*100</f>
        <v>111.30329603870577</v>
      </c>
    </row>
    <row r="392" spans="1:7" ht="12.75" customHeight="1">
      <c r="A392" s="20"/>
      <c r="B392" s="22"/>
      <c r="C392" s="35" t="s">
        <v>82</v>
      </c>
      <c r="D392" s="29"/>
      <c r="E392" s="29"/>
      <c r="F392" s="29"/>
      <c r="G392" s="156"/>
    </row>
    <row r="393" spans="1:7" ht="12.75" customHeight="1">
      <c r="A393" s="20"/>
      <c r="B393" s="22"/>
      <c r="C393" s="32" t="s">
        <v>83</v>
      </c>
      <c r="D393" s="26">
        <v>496050</v>
      </c>
      <c r="E393" s="26">
        <v>496050</v>
      </c>
      <c r="F393" s="26">
        <v>552120</v>
      </c>
      <c r="G393" s="155"/>
    </row>
    <row r="394" spans="1:7" ht="12.75" customHeight="1">
      <c r="A394" s="20"/>
      <c r="B394" s="22"/>
      <c r="C394" s="32" t="s">
        <v>82</v>
      </c>
      <c r="D394" s="26"/>
      <c r="E394" s="26"/>
      <c r="F394" s="26"/>
      <c r="G394" s="155"/>
    </row>
    <row r="395" spans="1:7" ht="12.75" customHeight="1">
      <c r="A395" s="20"/>
      <c r="B395" s="22"/>
      <c r="C395" s="32" t="s">
        <v>122</v>
      </c>
      <c r="D395" s="26">
        <v>308690</v>
      </c>
      <c r="E395" s="26">
        <v>308690</v>
      </c>
      <c r="F395" s="26">
        <v>357930</v>
      </c>
      <c r="G395" s="155"/>
    </row>
    <row r="396" spans="1:7" ht="12.75" customHeight="1">
      <c r="A396" s="20"/>
      <c r="B396" s="22"/>
      <c r="C396" s="33" t="s">
        <v>5</v>
      </c>
      <c r="D396" s="27"/>
      <c r="E396" s="26"/>
      <c r="F396" s="26">
        <v>2710</v>
      </c>
      <c r="G396" s="155"/>
    </row>
    <row r="397" spans="1:7" ht="12.75" customHeight="1">
      <c r="A397" s="20"/>
      <c r="B397" s="22"/>
      <c r="C397" s="33"/>
      <c r="D397" s="27"/>
      <c r="E397" s="26"/>
      <c r="F397" s="26"/>
      <c r="G397" s="155"/>
    </row>
    <row r="398" spans="1:7" ht="12.75" customHeight="1">
      <c r="A398" s="20"/>
      <c r="B398" s="136" t="s">
        <v>357</v>
      </c>
      <c r="C398" s="33" t="s">
        <v>358</v>
      </c>
      <c r="D398" s="27">
        <v>39717</v>
      </c>
      <c r="E398" s="26">
        <v>39717</v>
      </c>
      <c r="F398" s="26"/>
      <c r="G398" s="156">
        <f>F398/E398*100</f>
        <v>0</v>
      </c>
    </row>
    <row r="399" spans="1:7" ht="12.75" customHeight="1">
      <c r="A399" s="20"/>
      <c r="B399" s="22"/>
      <c r="C399" s="33" t="s">
        <v>32</v>
      </c>
      <c r="D399" s="27"/>
      <c r="E399" s="26"/>
      <c r="F399" s="26"/>
      <c r="G399" s="155"/>
    </row>
    <row r="400" spans="1:7" ht="12.75" customHeight="1">
      <c r="A400" s="20"/>
      <c r="B400" s="22"/>
      <c r="C400" s="33" t="s">
        <v>83</v>
      </c>
      <c r="D400" s="27">
        <v>39717</v>
      </c>
      <c r="E400" s="26">
        <v>39717</v>
      </c>
      <c r="F400" s="26"/>
      <c r="G400" s="155"/>
    </row>
    <row r="401" spans="1:7" ht="12.75" customHeight="1" thickBot="1">
      <c r="A401" s="20"/>
      <c r="B401" s="22"/>
      <c r="C401" s="33"/>
      <c r="D401" s="27"/>
      <c r="E401" s="26"/>
      <c r="F401" s="26"/>
      <c r="G401" s="155"/>
    </row>
    <row r="402" spans="1:7" ht="24" customHeight="1" thickBot="1">
      <c r="A402" s="18" t="s">
        <v>57</v>
      </c>
      <c r="B402" s="19"/>
      <c r="C402" s="34" t="s">
        <v>58</v>
      </c>
      <c r="D402" s="24">
        <f>D403+D423+D429+D441+D448+D460</f>
        <v>1754375</v>
      </c>
      <c r="E402" s="24">
        <f>E403+E423+E429+E441+E448+E460</f>
        <v>285970</v>
      </c>
      <c r="F402" s="24">
        <f>F403+F419+F423+F429+F441+F448+F460</f>
        <v>7206074</v>
      </c>
      <c r="G402" s="153">
        <f>F402/E402*100</f>
        <v>2519.87061579886</v>
      </c>
    </row>
    <row r="403" spans="1:7" ht="12.75" customHeight="1">
      <c r="A403" s="20"/>
      <c r="B403" s="21" t="s">
        <v>172</v>
      </c>
      <c r="C403" s="35" t="s">
        <v>173</v>
      </c>
      <c r="D403" s="29">
        <f>D404+D412</f>
        <v>1309675</v>
      </c>
      <c r="E403" s="29">
        <f>E404+E412</f>
        <v>199470</v>
      </c>
      <c r="F403" s="29">
        <f>F404+F412</f>
        <v>6726074</v>
      </c>
      <c r="G403" s="156">
        <f>F403/E403*100</f>
        <v>3371.9727277284805</v>
      </c>
    </row>
    <row r="404" spans="1:7" ht="12.75" customHeight="1">
      <c r="A404" s="20"/>
      <c r="B404" s="22"/>
      <c r="C404" s="32" t="s">
        <v>116</v>
      </c>
      <c r="D404" s="29">
        <f>SUM(D405:D410)</f>
        <v>1307205</v>
      </c>
      <c r="E404" s="29">
        <f>SUM(E405:E410)</f>
        <v>197000</v>
      </c>
      <c r="F404" s="29">
        <f>SUM(F405:F410)</f>
        <v>6579350</v>
      </c>
      <c r="G404" s="156"/>
    </row>
    <row r="405" spans="1:7" ht="12.75" customHeight="1">
      <c r="A405" s="20"/>
      <c r="B405" s="22"/>
      <c r="C405" s="32" t="s">
        <v>600</v>
      </c>
      <c r="D405" s="26">
        <v>70000</v>
      </c>
      <c r="E405" s="26">
        <v>70000</v>
      </c>
      <c r="F405" s="26">
        <v>100000</v>
      </c>
      <c r="G405" s="155"/>
    </row>
    <row r="406" spans="1:7" ht="25.5" customHeight="1">
      <c r="A406" s="20"/>
      <c r="B406" s="22"/>
      <c r="C406" s="32" t="s">
        <v>601</v>
      </c>
      <c r="D406" s="26">
        <v>1110205</v>
      </c>
      <c r="E406" s="26"/>
      <c r="F406" s="26">
        <v>6349350</v>
      </c>
      <c r="G406" s="155"/>
    </row>
    <row r="407" spans="1:7" ht="12.75" customHeight="1">
      <c r="A407" s="20"/>
      <c r="B407" s="22"/>
      <c r="C407" s="32" t="s">
        <v>636</v>
      </c>
      <c r="D407" s="26">
        <v>120000</v>
      </c>
      <c r="E407" s="26">
        <v>120000</v>
      </c>
      <c r="F407" s="26"/>
      <c r="G407" s="155"/>
    </row>
    <row r="408" spans="1:7" ht="12.75" customHeight="1">
      <c r="A408" s="20"/>
      <c r="B408" s="22"/>
      <c r="C408" s="32" t="s">
        <v>637</v>
      </c>
      <c r="D408" s="26">
        <v>7000</v>
      </c>
      <c r="E408" s="26">
        <v>7000</v>
      </c>
      <c r="F408" s="26"/>
      <c r="G408" s="155"/>
    </row>
    <row r="409" spans="1:7" ht="12.75" customHeight="1">
      <c r="A409" s="20"/>
      <c r="B409" s="22"/>
      <c r="C409" s="32" t="s">
        <v>359</v>
      </c>
      <c r="D409" s="26"/>
      <c r="E409" s="26"/>
      <c r="F409" s="26">
        <v>60000</v>
      </c>
      <c r="G409" s="155"/>
    </row>
    <row r="410" spans="1:7" ht="24.75" customHeight="1">
      <c r="A410" s="20"/>
      <c r="B410" s="22"/>
      <c r="C410" s="32" t="s">
        <v>618</v>
      </c>
      <c r="D410" s="26"/>
      <c r="E410" s="26"/>
      <c r="F410" s="26">
        <v>70000</v>
      </c>
      <c r="G410" s="155"/>
    </row>
    <row r="411" spans="1:7" ht="12.75" customHeight="1">
      <c r="A411" s="20"/>
      <c r="B411" s="22"/>
      <c r="C411" s="32"/>
      <c r="D411" s="26"/>
      <c r="E411" s="26"/>
      <c r="F411" s="26"/>
      <c r="G411" s="155"/>
    </row>
    <row r="412" spans="1:7" ht="12.75" customHeight="1">
      <c r="A412" s="20"/>
      <c r="B412" s="22"/>
      <c r="C412" s="32" t="s">
        <v>109</v>
      </c>
      <c r="D412" s="26">
        <f>SUM(D413:D417)</f>
        <v>2470</v>
      </c>
      <c r="E412" s="26">
        <v>2470</v>
      </c>
      <c r="F412" s="26">
        <f>SUM(F413:F417)</f>
        <v>146724</v>
      </c>
      <c r="G412" s="155"/>
    </row>
    <row r="413" spans="1:7" ht="12.75" customHeight="1">
      <c r="A413" s="20"/>
      <c r="B413" s="22"/>
      <c r="C413" s="32" t="s">
        <v>466</v>
      </c>
      <c r="D413" s="26">
        <v>500</v>
      </c>
      <c r="E413" s="26"/>
      <c r="F413" s="26">
        <v>1000</v>
      </c>
      <c r="G413" s="155"/>
    </row>
    <row r="414" spans="1:7" ht="12.75" customHeight="1">
      <c r="A414" s="20"/>
      <c r="B414" s="22"/>
      <c r="C414" s="32" t="s">
        <v>467</v>
      </c>
      <c r="D414" s="26">
        <v>1970</v>
      </c>
      <c r="E414" s="26"/>
      <c r="F414" s="26">
        <v>2600</v>
      </c>
      <c r="G414" s="155"/>
    </row>
    <row r="415" spans="1:7" ht="12.75" customHeight="1">
      <c r="A415" s="20"/>
      <c r="B415" s="22"/>
      <c r="C415" s="32" t="s">
        <v>360</v>
      </c>
      <c r="D415" s="26"/>
      <c r="E415" s="26"/>
      <c r="F415" s="26"/>
      <c r="G415" s="155"/>
    </row>
    <row r="416" spans="1:7" ht="38.25" customHeight="1">
      <c r="A416" s="20"/>
      <c r="B416" s="22"/>
      <c r="C416" s="32" t="s">
        <v>622</v>
      </c>
      <c r="D416" s="26"/>
      <c r="E416" s="26"/>
      <c r="F416" s="26">
        <v>12000</v>
      </c>
      <c r="G416" s="155"/>
    </row>
    <row r="417" spans="1:7" ht="12.75" customHeight="1">
      <c r="A417" s="20"/>
      <c r="B417" s="22"/>
      <c r="C417" s="32" t="s">
        <v>361</v>
      </c>
      <c r="D417" s="26"/>
      <c r="E417" s="26"/>
      <c r="F417" s="26">
        <v>131124</v>
      </c>
      <c r="G417" s="155"/>
    </row>
    <row r="418" spans="1:7" ht="12.75" customHeight="1">
      <c r="A418" s="20"/>
      <c r="B418" s="22"/>
      <c r="C418" s="32"/>
      <c r="D418" s="26"/>
      <c r="E418" s="26"/>
      <c r="F418" s="26"/>
      <c r="G418" s="155"/>
    </row>
    <row r="419" spans="1:7" ht="12.75" customHeight="1">
      <c r="A419" s="20"/>
      <c r="B419" s="136" t="s">
        <v>94</v>
      </c>
      <c r="C419" s="32" t="s">
        <v>95</v>
      </c>
      <c r="D419" s="26"/>
      <c r="E419" s="26"/>
      <c r="F419" s="26">
        <f>F420</f>
        <v>15000</v>
      </c>
      <c r="G419" s="155"/>
    </row>
    <row r="420" spans="1:7" ht="12.75" customHeight="1">
      <c r="A420" s="20"/>
      <c r="B420" s="22"/>
      <c r="C420" s="32" t="s">
        <v>83</v>
      </c>
      <c r="D420" s="26"/>
      <c r="E420" s="26"/>
      <c r="F420" s="26">
        <f>F421</f>
        <v>15000</v>
      </c>
      <c r="G420" s="155"/>
    </row>
    <row r="421" spans="1:7" ht="37.5" customHeight="1">
      <c r="A421" s="20"/>
      <c r="B421" s="22"/>
      <c r="C421" s="32" t="s">
        <v>99</v>
      </c>
      <c r="D421" s="26"/>
      <c r="E421" s="26"/>
      <c r="F421" s="26">
        <v>15000</v>
      </c>
      <c r="G421" s="155"/>
    </row>
    <row r="422" spans="1:7" ht="12.75" customHeight="1">
      <c r="A422" s="20"/>
      <c r="B422" s="22"/>
      <c r="C422" s="32"/>
      <c r="D422" s="26"/>
      <c r="E422" s="26"/>
      <c r="F422" s="26"/>
      <c r="G422" s="155"/>
    </row>
    <row r="423" spans="1:7" ht="12.75" customHeight="1">
      <c r="A423" s="20"/>
      <c r="B423" s="23" t="s">
        <v>175</v>
      </c>
      <c r="C423" s="32" t="s">
        <v>176</v>
      </c>
      <c r="D423" s="26">
        <f>D424</f>
        <v>11500</v>
      </c>
      <c r="E423" s="26">
        <f>E424</f>
        <v>11500</v>
      </c>
      <c r="F423" s="26">
        <f>F424</f>
        <v>11000</v>
      </c>
      <c r="G423" s="155">
        <f>F423/E423*100</f>
        <v>95.65217391304348</v>
      </c>
    </row>
    <row r="424" spans="1:7" ht="12.75" customHeight="1">
      <c r="A424" s="20"/>
      <c r="B424" s="22"/>
      <c r="C424" s="32" t="s">
        <v>83</v>
      </c>
      <c r="D424" s="26">
        <f>SUM(D425:D427)</f>
        <v>11500</v>
      </c>
      <c r="E424" s="26">
        <v>11500</v>
      </c>
      <c r="F424" s="26">
        <f>SUM(F425:F427)</f>
        <v>11000</v>
      </c>
      <c r="G424" s="155"/>
    </row>
    <row r="425" spans="1:7" ht="12.75" customHeight="1">
      <c r="A425" s="20"/>
      <c r="B425" s="22"/>
      <c r="C425" s="32" t="s">
        <v>470</v>
      </c>
      <c r="D425" s="26">
        <v>5000</v>
      </c>
      <c r="E425" s="26"/>
      <c r="F425" s="26">
        <v>5000</v>
      </c>
      <c r="G425" s="155"/>
    </row>
    <row r="426" spans="1:7" ht="12.75" customHeight="1">
      <c r="A426" s="20"/>
      <c r="B426" s="22"/>
      <c r="C426" s="32" t="s">
        <v>469</v>
      </c>
      <c r="D426" s="26">
        <v>6000</v>
      </c>
      <c r="E426" s="26"/>
      <c r="F426" s="26">
        <v>6000</v>
      </c>
      <c r="G426" s="155"/>
    </row>
    <row r="427" spans="1:7" ht="12.75">
      <c r="A427" s="20"/>
      <c r="B427" s="22"/>
      <c r="C427" s="32" t="s">
        <v>468</v>
      </c>
      <c r="D427" s="26">
        <v>500</v>
      </c>
      <c r="E427" s="26"/>
      <c r="F427" s="26"/>
      <c r="G427" s="155"/>
    </row>
    <row r="428" spans="1:7" ht="12.75" customHeight="1">
      <c r="A428" s="20"/>
      <c r="B428" s="22"/>
      <c r="C428" s="32"/>
      <c r="D428" s="26"/>
      <c r="E428" s="26"/>
      <c r="F428" s="26"/>
      <c r="G428" s="155"/>
    </row>
    <row r="429" spans="1:7" ht="12.75" customHeight="1">
      <c r="A429" s="20"/>
      <c r="B429" s="23" t="s">
        <v>182</v>
      </c>
      <c r="C429" s="32" t="s">
        <v>183</v>
      </c>
      <c r="D429" s="26">
        <f>D430</f>
        <v>45000</v>
      </c>
      <c r="E429" s="26">
        <f>E430</f>
        <v>45000</v>
      </c>
      <c r="F429" s="26">
        <f>F430+F438</f>
        <v>64500</v>
      </c>
      <c r="G429" s="155">
        <f>F429/E429*100</f>
        <v>143.33333333333334</v>
      </c>
    </row>
    <row r="430" spans="1:7" ht="12.75" customHeight="1">
      <c r="A430" s="20"/>
      <c r="B430" s="22"/>
      <c r="C430" s="32" t="s">
        <v>83</v>
      </c>
      <c r="D430" s="26">
        <f>SUM(D431:D437)</f>
        <v>45000</v>
      </c>
      <c r="E430" s="26">
        <v>45000</v>
      </c>
      <c r="F430" s="26">
        <f>SUM(F431:F437)</f>
        <v>34500</v>
      </c>
      <c r="G430" s="155"/>
    </row>
    <row r="431" spans="1:7" ht="12.75" customHeight="1">
      <c r="A431" s="20"/>
      <c r="B431" s="22"/>
      <c r="C431" s="32" t="s">
        <v>471</v>
      </c>
      <c r="D431" s="26">
        <v>16000</v>
      </c>
      <c r="E431" s="26"/>
      <c r="F431" s="26">
        <v>15000</v>
      </c>
      <c r="G431" s="155"/>
    </row>
    <row r="432" spans="1:7" ht="12.75" customHeight="1">
      <c r="A432" s="20"/>
      <c r="B432" s="22"/>
      <c r="C432" s="32" t="s">
        <v>638</v>
      </c>
      <c r="D432" s="26">
        <v>8000</v>
      </c>
      <c r="E432" s="26"/>
      <c r="F432" s="26"/>
      <c r="G432" s="155"/>
    </row>
    <row r="433" spans="1:7" ht="12.75" customHeight="1">
      <c r="A433" s="20"/>
      <c r="B433" s="22"/>
      <c r="C433" s="32" t="s">
        <v>473</v>
      </c>
      <c r="D433" s="26">
        <v>9000</v>
      </c>
      <c r="E433" s="26"/>
      <c r="F433" s="26">
        <v>10000</v>
      </c>
      <c r="G433" s="155"/>
    </row>
    <row r="434" spans="1:7" ht="12.75" customHeight="1">
      <c r="A434" s="20"/>
      <c r="B434" s="22"/>
      <c r="C434" s="32" t="s">
        <v>362</v>
      </c>
      <c r="D434" s="26"/>
      <c r="E434" s="26"/>
      <c r="F434" s="26">
        <v>5000</v>
      </c>
      <c r="G434" s="155"/>
    </row>
    <row r="435" spans="1:7" ht="12.75" customHeight="1">
      <c r="A435" s="20"/>
      <c r="B435" s="22"/>
      <c r="C435" s="32" t="s">
        <v>474</v>
      </c>
      <c r="D435" s="26">
        <v>8000</v>
      </c>
      <c r="E435" s="26"/>
      <c r="F435" s="26">
        <v>2500</v>
      </c>
      <c r="G435" s="155"/>
    </row>
    <row r="436" spans="1:7" ht="12.75" customHeight="1">
      <c r="A436" s="20"/>
      <c r="B436" s="22"/>
      <c r="C436" s="32" t="s">
        <v>704</v>
      </c>
      <c r="D436" s="26">
        <v>4000</v>
      </c>
      <c r="E436" s="26"/>
      <c r="F436" s="26"/>
      <c r="G436" s="155"/>
    </row>
    <row r="437" spans="1:7" ht="12.75" customHeight="1">
      <c r="A437" s="20"/>
      <c r="B437" s="22"/>
      <c r="C437" s="32" t="s">
        <v>363</v>
      </c>
      <c r="D437" s="26"/>
      <c r="E437" s="26"/>
      <c r="F437" s="26">
        <v>2000</v>
      </c>
      <c r="G437" s="155"/>
    </row>
    <row r="438" spans="1:7" ht="12.75" customHeight="1">
      <c r="A438" s="20"/>
      <c r="B438" s="22"/>
      <c r="C438" s="32" t="s">
        <v>413</v>
      </c>
      <c r="D438" s="26"/>
      <c r="E438" s="26"/>
      <c r="F438" s="26">
        <f>F439</f>
        <v>30000</v>
      </c>
      <c r="G438" s="155"/>
    </row>
    <row r="439" spans="1:7" ht="25.5" customHeight="1">
      <c r="A439" s="20"/>
      <c r="B439" s="22"/>
      <c r="C439" s="32" t="s">
        <v>100</v>
      </c>
      <c r="D439" s="26"/>
      <c r="E439" s="26"/>
      <c r="F439" s="26">
        <v>30000</v>
      </c>
      <c r="G439" s="155"/>
    </row>
    <row r="440" spans="1:7" ht="12.75" customHeight="1">
      <c r="A440" s="20"/>
      <c r="B440" s="22"/>
      <c r="C440" s="32"/>
      <c r="D440" s="26"/>
      <c r="E440" s="26"/>
      <c r="F440" s="26"/>
      <c r="G440" s="155"/>
    </row>
    <row r="441" spans="1:7" ht="12.75" customHeight="1">
      <c r="A441" s="20"/>
      <c r="B441" s="23" t="s">
        <v>184</v>
      </c>
      <c r="C441" s="32" t="s">
        <v>185</v>
      </c>
      <c r="D441" s="26">
        <f>D442+D444</f>
        <v>75000</v>
      </c>
      <c r="E441" s="26">
        <f>E442+E444</f>
        <v>0</v>
      </c>
      <c r="F441" s="26">
        <f>F442+F444</f>
        <v>40000</v>
      </c>
      <c r="G441" s="26"/>
    </row>
    <row r="442" spans="1:7" ht="12.75" customHeight="1">
      <c r="A442" s="20"/>
      <c r="B442" s="22"/>
      <c r="C442" s="32" t="s">
        <v>116</v>
      </c>
      <c r="D442" s="26">
        <f>D443</f>
        <v>15000</v>
      </c>
      <c r="E442" s="26">
        <f>E443</f>
        <v>0</v>
      </c>
      <c r="F442" s="26">
        <f>F443</f>
        <v>0</v>
      </c>
      <c r="G442" s="155"/>
    </row>
    <row r="443" spans="1:7" ht="12.75" customHeight="1">
      <c r="A443" s="20"/>
      <c r="B443" s="22"/>
      <c r="C443" s="32" t="s">
        <v>620</v>
      </c>
      <c r="D443" s="26">
        <v>15000</v>
      </c>
      <c r="E443" s="26"/>
      <c r="F443" s="26"/>
      <c r="G443" s="155"/>
    </row>
    <row r="444" spans="1:7" ht="12.75" customHeight="1">
      <c r="A444" s="20"/>
      <c r="B444" s="22"/>
      <c r="C444" s="32" t="s">
        <v>109</v>
      </c>
      <c r="D444" s="26">
        <f>SUM(D445:D446)</f>
        <v>60000</v>
      </c>
      <c r="E444" s="26">
        <f>SUM(E445:E446)</f>
        <v>0</v>
      </c>
      <c r="F444" s="26">
        <f>F446</f>
        <v>40000</v>
      </c>
      <c r="G444" s="155"/>
    </row>
    <row r="445" spans="1:7" ht="12.75" customHeight="1">
      <c r="A445" s="20"/>
      <c r="B445" s="22"/>
      <c r="C445" s="32" t="s">
        <v>619</v>
      </c>
      <c r="D445" s="26">
        <v>60000</v>
      </c>
      <c r="E445" s="26"/>
      <c r="F445" s="26"/>
      <c r="G445" s="155"/>
    </row>
    <row r="446" spans="1:7" ht="52.5" customHeight="1">
      <c r="A446" s="20"/>
      <c r="B446" s="22"/>
      <c r="C446" s="32" t="s">
        <v>364</v>
      </c>
      <c r="D446" s="26"/>
      <c r="E446" s="26"/>
      <c r="F446" s="26">
        <v>40000</v>
      </c>
      <c r="G446" s="155"/>
    </row>
    <row r="447" spans="1:7" ht="12.75" customHeight="1">
      <c r="A447" s="20"/>
      <c r="B447" s="22"/>
      <c r="C447" s="32"/>
      <c r="D447" s="26"/>
      <c r="E447" s="26"/>
      <c r="F447" s="26"/>
      <c r="G447" s="155"/>
    </row>
    <row r="448" spans="1:7" ht="12.75" customHeight="1">
      <c r="A448" s="20"/>
      <c r="B448" s="23" t="s">
        <v>186</v>
      </c>
      <c r="C448" s="32" t="s">
        <v>75</v>
      </c>
      <c r="D448" s="26">
        <f>D449+D453</f>
        <v>309200</v>
      </c>
      <c r="E448" s="26">
        <f>E449+E453</f>
        <v>30000</v>
      </c>
      <c r="F448" s="26">
        <f>F449+F453</f>
        <v>346500</v>
      </c>
      <c r="G448" s="155">
        <f>F448/E448*100</f>
        <v>1155</v>
      </c>
    </row>
    <row r="449" spans="1:7" ht="12.75" customHeight="1">
      <c r="A449" s="20"/>
      <c r="B449" s="22"/>
      <c r="C449" s="32" t="s">
        <v>116</v>
      </c>
      <c r="D449" s="26">
        <f>D451</f>
        <v>30000</v>
      </c>
      <c r="E449" s="26">
        <v>30000</v>
      </c>
      <c r="F449" s="26">
        <f>F451</f>
        <v>30000</v>
      </c>
      <c r="G449" s="155"/>
    </row>
    <row r="450" spans="1:7" ht="12.75" customHeight="1">
      <c r="A450" s="20"/>
      <c r="B450" s="22"/>
      <c r="C450" s="32" t="s">
        <v>82</v>
      </c>
      <c r="D450" s="26"/>
      <c r="E450" s="26"/>
      <c r="F450" s="26"/>
      <c r="G450" s="155"/>
    </row>
    <row r="451" spans="1:7" ht="12.75" customHeight="1">
      <c r="A451" s="20"/>
      <c r="B451" s="22"/>
      <c r="C451" s="32" t="s">
        <v>621</v>
      </c>
      <c r="D451" s="26">
        <v>30000</v>
      </c>
      <c r="E451" s="26">
        <v>30000</v>
      </c>
      <c r="F451" s="26">
        <v>30000</v>
      </c>
      <c r="G451" s="155"/>
    </row>
    <row r="452" spans="1:7" ht="12.75" customHeight="1">
      <c r="A452" s="20"/>
      <c r="B452" s="22"/>
      <c r="C452" s="32"/>
      <c r="D452" s="26"/>
      <c r="E452" s="26"/>
      <c r="F452" s="26"/>
      <c r="G452" s="155"/>
    </row>
    <row r="453" spans="1:7" ht="12.75" customHeight="1">
      <c r="A453" s="20"/>
      <c r="B453" s="22"/>
      <c r="C453" s="32" t="s">
        <v>109</v>
      </c>
      <c r="D453" s="26">
        <f>SUM(D454:D458)</f>
        <v>279200</v>
      </c>
      <c r="E453" s="26">
        <f>SUM(E454:E458)</f>
        <v>0</v>
      </c>
      <c r="F453" s="26">
        <f>SUM(F454:F458)</f>
        <v>316500</v>
      </c>
      <c r="G453" s="155"/>
    </row>
    <row r="454" spans="1:7" ht="12.75" customHeight="1">
      <c r="A454" s="20"/>
      <c r="B454" s="22"/>
      <c r="C454" s="33" t="s">
        <v>447</v>
      </c>
      <c r="D454" s="27">
        <v>164200</v>
      </c>
      <c r="E454" s="26"/>
      <c r="F454" s="26">
        <v>190000</v>
      </c>
      <c r="G454" s="155"/>
    </row>
    <row r="455" spans="1:7" ht="12.75" customHeight="1">
      <c r="A455" s="20"/>
      <c r="B455" s="22"/>
      <c r="C455" s="33" t="s">
        <v>448</v>
      </c>
      <c r="D455" s="27">
        <v>99200</v>
      </c>
      <c r="E455" s="26"/>
      <c r="F455" s="26">
        <v>110000</v>
      </c>
      <c r="G455" s="155"/>
    </row>
    <row r="456" spans="1:7" ht="12.75" customHeight="1">
      <c r="A456" s="20"/>
      <c r="B456" s="22"/>
      <c r="C456" s="33" t="s">
        <v>449</v>
      </c>
      <c r="D456" s="27">
        <v>14000</v>
      </c>
      <c r="E456" s="26"/>
      <c r="F456" s="26">
        <v>14000</v>
      </c>
      <c r="G456" s="155"/>
    </row>
    <row r="457" spans="1:7" ht="12.75" customHeight="1">
      <c r="A457" s="20"/>
      <c r="B457" s="22"/>
      <c r="C457" s="33" t="s">
        <v>640</v>
      </c>
      <c r="D457" s="27">
        <v>1800</v>
      </c>
      <c r="E457" s="27"/>
      <c r="F457" s="27">
        <v>2000</v>
      </c>
      <c r="G457" s="157"/>
    </row>
    <row r="458" spans="1:7" ht="12.75" customHeight="1">
      <c r="A458" s="20"/>
      <c r="B458" s="22"/>
      <c r="C458" s="33" t="s">
        <v>549</v>
      </c>
      <c r="D458" s="27"/>
      <c r="E458" s="27"/>
      <c r="F458" s="27">
        <v>500</v>
      </c>
      <c r="G458" s="157"/>
    </row>
    <row r="459" spans="1:7" ht="12.75" customHeight="1">
      <c r="A459" s="20"/>
      <c r="B459" s="141"/>
      <c r="C459" s="33"/>
      <c r="D459" s="27"/>
      <c r="E459" s="27"/>
      <c r="F459" s="27"/>
      <c r="G459" s="157"/>
    </row>
    <row r="460" spans="1:7" ht="26.25" customHeight="1">
      <c r="A460" s="20"/>
      <c r="B460" s="141" t="s">
        <v>520</v>
      </c>
      <c r="C460" s="33" t="s">
        <v>602</v>
      </c>
      <c r="D460" s="27">
        <f>D461</f>
        <v>4000</v>
      </c>
      <c r="E460" s="27">
        <f>E461</f>
        <v>0</v>
      </c>
      <c r="F460" s="27">
        <f>F461</f>
        <v>3000</v>
      </c>
      <c r="G460" s="157"/>
    </row>
    <row r="461" spans="1:7" ht="12.75" customHeight="1">
      <c r="A461" s="20"/>
      <c r="B461" s="22"/>
      <c r="C461" s="33" t="s">
        <v>83</v>
      </c>
      <c r="D461" s="27">
        <v>4000</v>
      </c>
      <c r="E461" s="27"/>
      <c r="F461" s="27">
        <v>3000</v>
      </c>
      <c r="G461" s="157"/>
    </row>
    <row r="462" spans="1:7" ht="12.75" customHeight="1" thickBot="1">
      <c r="A462" s="20"/>
      <c r="B462" s="22"/>
      <c r="C462" s="33"/>
      <c r="D462" s="27"/>
      <c r="E462" s="27"/>
      <c r="F462" s="27"/>
      <c r="G462" s="157"/>
    </row>
    <row r="463" spans="1:7" ht="26.25" customHeight="1" thickBot="1">
      <c r="A463" s="18" t="s">
        <v>187</v>
      </c>
      <c r="B463" s="19"/>
      <c r="C463" s="34" t="s">
        <v>188</v>
      </c>
      <c r="D463" s="24">
        <f>D464+D470+D477+D482</f>
        <v>603000</v>
      </c>
      <c r="E463" s="24">
        <f>E464+E470+E477+E482</f>
        <v>588000</v>
      </c>
      <c r="F463" s="24">
        <f>F464+F470+F477+F482</f>
        <v>644250</v>
      </c>
      <c r="G463" s="153">
        <f>F463/E463*100</f>
        <v>109.56632653061224</v>
      </c>
    </row>
    <row r="464" spans="1:7" s="269" customFormat="1" ht="12.75" customHeight="1" hidden="1">
      <c r="A464" s="276"/>
      <c r="B464" s="340" t="s">
        <v>365</v>
      </c>
      <c r="C464" s="341" t="s">
        <v>366</v>
      </c>
      <c r="D464" s="342"/>
      <c r="E464" s="342"/>
      <c r="F464" s="342">
        <f>F466</f>
        <v>0</v>
      </c>
      <c r="G464" s="343"/>
    </row>
    <row r="465" spans="1:7" s="269" customFormat="1" ht="12.75" customHeight="1" hidden="1">
      <c r="A465" s="276"/>
      <c r="B465" s="275"/>
      <c r="C465" s="287" t="s">
        <v>32</v>
      </c>
      <c r="D465" s="344"/>
      <c r="E465" s="344"/>
      <c r="F465" s="344"/>
      <c r="G465" s="345"/>
    </row>
    <row r="466" spans="1:7" s="269" customFormat="1" ht="12.75" customHeight="1" hidden="1">
      <c r="A466" s="276"/>
      <c r="B466" s="275"/>
      <c r="C466" s="341" t="s">
        <v>83</v>
      </c>
      <c r="D466" s="342"/>
      <c r="E466" s="342"/>
      <c r="F466" s="342">
        <f>F467</f>
        <v>0</v>
      </c>
      <c r="G466" s="343"/>
    </row>
    <row r="467" spans="1:7" s="269" customFormat="1" ht="25.5" customHeight="1" hidden="1">
      <c r="A467" s="276"/>
      <c r="B467" s="275"/>
      <c r="C467" s="287" t="s">
        <v>453</v>
      </c>
      <c r="D467" s="344"/>
      <c r="E467" s="344"/>
      <c r="F467" s="344"/>
      <c r="G467" s="345"/>
    </row>
    <row r="468" spans="1:7" s="269" customFormat="1" ht="12.75" customHeight="1" hidden="1">
      <c r="A468" s="276"/>
      <c r="B468" s="275"/>
      <c r="C468" s="287"/>
      <c r="D468" s="344"/>
      <c r="E468" s="344"/>
      <c r="F468" s="344"/>
      <c r="G468" s="345"/>
    </row>
    <row r="469" spans="1:7" s="269" customFormat="1" ht="12.75" customHeight="1" hidden="1">
      <c r="A469" s="276"/>
      <c r="B469" s="275"/>
      <c r="C469" s="287"/>
      <c r="D469" s="344"/>
      <c r="E469" s="344"/>
      <c r="F469" s="344"/>
      <c r="G469" s="345"/>
    </row>
    <row r="470" spans="1:7" ht="12.75" customHeight="1">
      <c r="A470" s="20"/>
      <c r="B470" s="136" t="s">
        <v>189</v>
      </c>
      <c r="C470" s="35" t="s">
        <v>190</v>
      </c>
      <c r="D470" s="29">
        <f>D471</f>
        <v>312000</v>
      </c>
      <c r="E470" s="29">
        <f>E471</f>
        <v>312000</v>
      </c>
      <c r="F470" s="29">
        <f>F471</f>
        <v>330000</v>
      </c>
      <c r="G470" s="156">
        <f>F470/E470*100</f>
        <v>105.76923076923077</v>
      </c>
    </row>
    <row r="471" spans="1:7" ht="12.75" customHeight="1">
      <c r="A471" s="20"/>
      <c r="B471" s="22"/>
      <c r="C471" s="32" t="s">
        <v>83</v>
      </c>
      <c r="D471" s="26">
        <f>D473</f>
        <v>312000</v>
      </c>
      <c r="E471" s="26">
        <f>E473</f>
        <v>312000</v>
      </c>
      <c r="F471" s="26">
        <f>F473</f>
        <v>330000</v>
      </c>
      <c r="G471" s="155"/>
    </row>
    <row r="472" spans="1:7" ht="12.75" customHeight="1">
      <c r="A472" s="20"/>
      <c r="B472" s="22"/>
      <c r="C472" s="32" t="s">
        <v>82</v>
      </c>
      <c r="D472" s="26"/>
      <c r="E472" s="26"/>
      <c r="F472" s="26"/>
      <c r="G472" s="155"/>
    </row>
    <row r="473" spans="1:7" ht="12.75" customHeight="1">
      <c r="A473" s="20"/>
      <c r="B473" s="22"/>
      <c r="C473" s="33" t="s">
        <v>450</v>
      </c>
      <c r="D473" s="27">
        <v>312000</v>
      </c>
      <c r="E473" s="26">
        <v>312000</v>
      </c>
      <c r="F473" s="26">
        <v>330000</v>
      </c>
      <c r="G473" s="155"/>
    </row>
    <row r="474" spans="1:7" ht="12.75" customHeight="1">
      <c r="A474" s="20"/>
      <c r="B474" s="22"/>
      <c r="C474" s="33" t="s">
        <v>507</v>
      </c>
      <c r="D474" s="27"/>
      <c r="E474" s="26"/>
      <c r="F474" s="26"/>
      <c r="G474" s="155"/>
    </row>
    <row r="475" spans="1:7" ht="12.75" customHeight="1">
      <c r="A475" s="20"/>
      <c r="B475" s="22"/>
      <c r="C475" s="33" t="s">
        <v>508</v>
      </c>
      <c r="D475" s="27"/>
      <c r="E475" s="26"/>
      <c r="F475" s="26"/>
      <c r="G475" s="155"/>
    </row>
    <row r="476" spans="1:7" ht="12.75" customHeight="1">
      <c r="A476" s="20"/>
      <c r="B476" s="22"/>
      <c r="C476" s="33"/>
      <c r="D476" s="27"/>
      <c r="E476" s="26"/>
      <c r="F476" s="26"/>
      <c r="G476" s="155"/>
    </row>
    <row r="477" spans="1:7" ht="12.75" customHeight="1">
      <c r="A477" s="20"/>
      <c r="B477" s="23" t="s">
        <v>191</v>
      </c>
      <c r="C477" s="32" t="s">
        <v>192</v>
      </c>
      <c r="D477" s="26">
        <f>D478</f>
        <v>276000</v>
      </c>
      <c r="E477" s="26">
        <f>E478</f>
        <v>276000</v>
      </c>
      <c r="F477" s="26">
        <f>F478</f>
        <v>300000</v>
      </c>
      <c r="G477" s="155">
        <f>F477/E477*100</f>
        <v>108.69565217391303</v>
      </c>
    </row>
    <row r="478" spans="1:7" ht="12.75" customHeight="1">
      <c r="A478" s="20"/>
      <c r="B478" s="22"/>
      <c r="C478" s="32" t="s">
        <v>83</v>
      </c>
      <c r="D478" s="26">
        <f>D480</f>
        <v>276000</v>
      </c>
      <c r="E478" s="26">
        <f>E480</f>
        <v>276000</v>
      </c>
      <c r="F478" s="26">
        <f>F480</f>
        <v>300000</v>
      </c>
      <c r="G478" s="155"/>
    </row>
    <row r="479" spans="1:7" ht="12.75" customHeight="1">
      <c r="A479" s="20"/>
      <c r="B479" s="22"/>
      <c r="C479" s="32" t="s">
        <v>82</v>
      </c>
      <c r="D479" s="26"/>
      <c r="E479" s="26"/>
      <c r="F479" s="26"/>
      <c r="G479" s="155"/>
    </row>
    <row r="480" spans="1:7" ht="12.75" customHeight="1">
      <c r="A480" s="20"/>
      <c r="B480" s="22"/>
      <c r="C480" s="32" t="s">
        <v>199</v>
      </c>
      <c r="D480" s="26">
        <v>276000</v>
      </c>
      <c r="E480" s="26">
        <v>276000</v>
      </c>
      <c r="F480" s="26">
        <v>300000</v>
      </c>
      <c r="G480" s="155"/>
    </row>
    <row r="481" spans="1:7" ht="12.75" customHeight="1">
      <c r="A481" s="20"/>
      <c r="B481" s="22"/>
      <c r="C481" s="32"/>
      <c r="D481" s="26"/>
      <c r="E481" s="26"/>
      <c r="F481" s="26"/>
      <c r="G481" s="155"/>
    </row>
    <row r="482" spans="1:7" ht="12.75" customHeight="1">
      <c r="A482" s="20"/>
      <c r="B482" s="23" t="s">
        <v>193</v>
      </c>
      <c r="C482" s="32" t="s">
        <v>103</v>
      </c>
      <c r="D482" s="26">
        <f>D484</f>
        <v>15000</v>
      </c>
      <c r="E482" s="26">
        <f>E484</f>
        <v>0</v>
      </c>
      <c r="F482" s="26">
        <f>F484</f>
        <v>14250</v>
      </c>
      <c r="G482" s="155" t="e">
        <f>F482/E482*100</f>
        <v>#DIV/0!</v>
      </c>
    </row>
    <row r="483" spans="1:7" ht="12.75" customHeight="1">
      <c r="A483" s="20"/>
      <c r="B483" s="22"/>
      <c r="C483" s="32" t="s">
        <v>32</v>
      </c>
      <c r="D483" s="26"/>
      <c r="E483" s="26"/>
      <c r="F483" s="26"/>
      <c r="G483" s="155"/>
    </row>
    <row r="484" spans="1:7" ht="12.75" customHeight="1">
      <c r="A484" s="20"/>
      <c r="B484" s="22"/>
      <c r="C484" s="32" t="s">
        <v>83</v>
      </c>
      <c r="D484" s="26">
        <v>15000</v>
      </c>
      <c r="E484" s="26"/>
      <c r="F484" s="26">
        <v>14250</v>
      </c>
      <c r="G484" s="155"/>
    </row>
    <row r="485" spans="1:7" ht="12.75" customHeight="1">
      <c r="A485" s="20"/>
      <c r="B485" s="22"/>
      <c r="C485" s="33" t="s">
        <v>476</v>
      </c>
      <c r="D485" s="27">
        <v>2000</v>
      </c>
      <c r="E485" s="26"/>
      <c r="F485" s="26">
        <v>1000</v>
      </c>
      <c r="G485" s="155"/>
    </row>
    <row r="486" spans="1:7" ht="12.75" customHeight="1">
      <c r="A486" s="20"/>
      <c r="B486" s="22"/>
      <c r="C486" s="33" t="s">
        <v>477</v>
      </c>
      <c r="D486" s="27"/>
      <c r="E486" s="27"/>
      <c r="F486" s="27">
        <v>13250</v>
      </c>
      <c r="G486" s="157"/>
    </row>
    <row r="487" spans="1:7" ht="12.75" customHeight="1" thickBot="1">
      <c r="A487" s="20"/>
      <c r="B487" s="22"/>
      <c r="C487" s="33"/>
      <c r="D487" s="27"/>
      <c r="E487" s="27"/>
      <c r="F487" s="27"/>
      <c r="G487" s="157"/>
    </row>
    <row r="488" spans="1:7" ht="18" customHeight="1" thickBot="1">
      <c r="A488" s="18" t="s">
        <v>194</v>
      </c>
      <c r="B488" s="19"/>
      <c r="C488" s="34" t="s">
        <v>195</v>
      </c>
      <c r="D488" s="24">
        <f>D489+D504</f>
        <v>209800</v>
      </c>
      <c r="E488" s="24">
        <f>E489+E504</f>
        <v>209800</v>
      </c>
      <c r="F488" s="24">
        <f>F489+F504</f>
        <v>166200</v>
      </c>
      <c r="G488" s="153">
        <f>F488/E488*100</f>
        <v>79.2183031458532</v>
      </c>
    </row>
    <row r="489" spans="1:7" ht="12.75" customHeight="1">
      <c r="A489" s="142"/>
      <c r="B489" s="137" t="s">
        <v>196</v>
      </c>
      <c r="C489" s="143" t="s">
        <v>197</v>
      </c>
      <c r="D489" s="29">
        <f>D491+D497</f>
        <v>80700</v>
      </c>
      <c r="E489" s="29">
        <f>E491+E497</f>
        <v>80700</v>
      </c>
      <c r="F489" s="29">
        <f>F491+F497</f>
        <v>40000</v>
      </c>
      <c r="G489" s="156">
        <f>F489/E489*100</f>
        <v>49.566294919454776</v>
      </c>
    </row>
    <row r="490" spans="1:7" ht="12.75" customHeight="1">
      <c r="A490" s="142"/>
      <c r="B490" s="20"/>
      <c r="C490" s="144" t="s">
        <v>82</v>
      </c>
      <c r="D490" s="26"/>
      <c r="E490" s="26"/>
      <c r="F490" s="26"/>
      <c r="G490" s="155"/>
    </row>
    <row r="491" spans="1:7" ht="12.75" customHeight="1">
      <c r="A491" s="142"/>
      <c r="B491" s="20"/>
      <c r="C491" s="144" t="s">
        <v>116</v>
      </c>
      <c r="D491" s="26">
        <f>SUM(D493:D495)</f>
        <v>50000</v>
      </c>
      <c r="E491" s="26">
        <f>SUM(E493:E495)</f>
        <v>50000</v>
      </c>
      <c r="F491" s="26">
        <f>SUM(F493:F495)</f>
        <v>25000</v>
      </c>
      <c r="G491" s="155"/>
    </row>
    <row r="492" spans="1:7" ht="12.75" customHeight="1">
      <c r="A492" s="142"/>
      <c r="B492" s="20"/>
      <c r="C492" s="144" t="s">
        <v>82</v>
      </c>
      <c r="D492" s="26"/>
      <c r="E492" s="26"/>
      <c r="F492" s="26"/>
      <c r="G492" s="155"/>
    </row>
    <row r="493" spans="1:7" ht="12.75" customHeight="1">
      <c r="A493" s="142"/>
      <c r="B493" s="20"/>
      <c r="C493" s="144" t="s">
        <v>452</v>
      </c>
      <c r="D493" s="26">
        <v>10000</v>
      </c>
      <c r="E493" s="26">
        <v>10000</v>
      </c>
      <c r="F493" s="26"/>
      <c r="G493" s="155"/>
    </row>
    <row r="494" spans="1:7" ht="12.75" customHeight="1">
      <c r="A494" s="142"/>
      <c r="B494" s="20"/>
      <c r="C494" s="144" t="s">
        <v>548</v>
      </c>
      <c r="D494" s="26">
        <v>40000</v>
      </c>
      <c r="E494" s="26">
        <v>40000</v>
      </c>
      <c r="F494" s="26">
        <v>15000</v>
      </c>
      <c r="G494" s="155"/>
    </row>
    <row r="495" spans="1:7" ht="27" customHeight="1">
      <c r="A495" s="142"/>
      <c r="B495" s="20"/>
      <c r="C495" s="144" t="s">
        <v>367</v>
      </c>
      <c r="D495" s="26"/>
      <c r="E495" s="26"/>
      <c r="F495" s="26">
        <v>10000</v>
      </c>
      <c r="G495" s="155"/>
    </row>
    <row r="496" spans="1:7" ht="12.75" customHeight="1">
      <c r="A496" s="142"/>
      <c r="B496" s="20"/>
      <c r="C496" s="144"/>
      <c r="D496" s="26"/>
      <c r="E496" s="26"/>
      <c r="F496" s="26"/>
      <c r="G496" s="155"/>
    </row>
    <row r="497" spans="1:7" ht="12.75" customHeight="1">
      <c r="A497" s="142"/>
      <c r="B497" s="20"/>
      <c r="C497" s="144" t="s">
        <v>109</v>
      </c>
      <c r="D497" s="26">
        <v>30700</v>
      </c>
      <c r="E497" s="26">
        <v>30700</v>
      </c>
      <c r="F497" s="26">
        <f>SUM(F498:F502)</f>
        <v>15000</v>
      </c>
      <c r="G497" s="156">
        <f>F497/E497*100</f>
        <v>48.85993485342019</v>
      </c>
    </row>
    <row r="498" spans="1:7" ht="12.75">
      <c r="A498" s="142"/>
      <c r="B498" s="20"/>
      <c r="C498" s="144" t="s">
        <v>549</v>
      </c>
      <c r="D498" s="26">
        <v>500</v>
      </c>
      <c r="E498" s="26"/>
      <c r="F498" s="26"/>
      <c r="G498" s="155"/>
    </row>
    <row r="499" spans="1:7" ht="12.75" customHeight="1">
      <c r="A499" s="142"/>
      <c r="B499" s="20"/>
      <c r="C499" s="144" t="s">
        <v>641</v>
      </c>
      <c r="D499" s="26">
        <v>15000</v>
      </c>
      <c r="E499" s="26"/>
      <c r="F499" s="26"/>
      <c r="G499" s="155"/>
    </row>
    <row r="500" spans="1:7" ht="25.5" customHeight="1">
      <c r="A500" s="142"/>
      <c r="B500" s="20"/>
      <c r="C500" s="144" t="s">
        <v>642</v>
      </c>
      <c r="D500" s="26">
        <v>10000</v>
      </c>
      <c r="E500" s="26"/>
      <c r="F500" s="26"/>
      <c r="G500" s="155"/>
    </row>
    <row r="501" spans="1:7" ht="12.75" customHeight="1">
      <c r="A501" s="142"/>
      <c r="B501" s="20"/>
      <c r="C501" s="144" t="s">
        <v>368</v>
      </c>
      <c r="D501" s="26"/>
      <c r="E501" s="26"/>
      <c r="F501" s="26">
        <v>5000</v>
      </c>
      <c r="G501" s="155"/>
    </row>
    <row r="502" spans="1:7" ht="12.75" customHeight="1">
      <c r="A502" s="142"/>
      <c r="B502" s="20"/>
      <c r="C502" s="144" t="s">
        <v>369</v>
      </c>
      <c r="D502" s="26"/>
      <c r="E502" s="26"/>
      <c r="F502" s="26">
        <v>10000</v>
      </c>
      <c r="G502" s="155"/>
    </row>
    <row r="503" spans="1:7" ht="12.75" customHeight="1">
      <c r="A503" s="142"/>
      <c r="B503" s="20"/>
      <c r="C503" s="144"/>
      <c r="D503" s="26"/>
      <c r="E503" s="26"/>
      <c r="F503" s="26"/>
      <c r="G503" s="155"/>
    </row>
    <row r="504" spans="1:7" ht="12.75" customHeight="1">
      <c r="A504" s="142"/>
      <c r="B504" s="136" t="s">
        <v>198</v>
      </c>
      <c r="C504" s="144" t="s">
        <v>103</v>
      </c>
      <c r="D504" s="26">
        <f>D505</f>
        <v>129100</v>
      </c>
      <c r="E504" s="26">
        <f>E505</f>
        <v>129100</v>
      </c>
      <c r="F504" s="26">
        <f>F505</f>
        <v>126200</v>
      </c>
      <c r="G504" s="155">
        <f>F504/E504*100</f>
        <v>97.75367931835787</v>
      </c>
    </row>
    <row r="505" spans="1:7" ht="12.75" customHeight="1">
      <c r="A505" s="142"/>
      <c r="B505" s="20"/>
      <c r="C505" s="144" t="s">
        <v>83</v>
      </c>
      <c r="D505" s="26">
        <f>D506+D509</f>
        <v>129100</v>
      </c>
      <c r="E505" s="26">
        <f>E506+E509</f>
        <v>129100</v>
      </c>
      <c r="F505" s="26">
        <f>F506+F509</f>
        <v>126200</v>
      </c>
      <c r="G505" s="155"/>
    </row>
    <row r="506" spans="1:7" ht="24.75" customHeight="1">
      <c r="A506" s="142"/>
      <c r="B506" s="20"/>
      <c r="C506" s="144" t="s">
        <v>453</v>
      </c>
      <c r="D506" s="26">
        <v>100000</v>
      </c>
      <c r="E506" s="26">
        <v>100000</v>
      </c>
      <c r="F506" s="26">
        <v>100000</v>
      </c>
      <c r="G506" s="155"/>
    </row>
    <row r="507" spans="1:7" ht="25.5" customHeight="1">
      <c r="A507" s="142"/>
      <c r="B507" s="20"/>
      <c r="C507" s="144" t="s">
        <v>13</v>
      </c>
      <c r="D507" s="26"/>
      <c r="E507" s="26"/>
      <c r="F507" s="26">
        <v>100000</v>
      </c>
      <c r="G507" s="155"/>
    </row>
    <row r="508" spans="1:7" ht="12.75">
      <c r="A508" s="142"/>
      <c r="B508" s="20"/>
      <c r="C508" s="144"/>
      <c r="D508" s="26"/>
      <c r="E508" s="26"/>
      <c r="F508" s="26"/>
      <c r="G508" s="155"/>
    </row>
    <row r="509" spans="1:7" ht="12.75">
      <c r="A509" s="142"/>
      <c r="B509" s="20"/>
      <c r="C509" s="144" t="s">
        <v>479</v>
      </c>
      <c r="D509" s="26">
        <f>SUM(D510:D524)</f>
        <v>29100</v>
      </c>
      <c r="E509" s="26">
        <v>29100</v>
      </c>
      <c r="F509" s="26">
        <f>SUM(F510:F524)</f>
        <v>26200</v>
      </c>
      <c r="G509" s="155"/>
    </row>
    <row r="510" spans="1:7" ht="26.25" customHeight="1">
      <c r="A510" s="142"/>
      <c r="B510" s="20"/>
      <c r="C510" s="144" t="s">
        <v>551</v>
      </c>
      <c r="D510" s="26">
        <v>1000</v>
      </c>
      <c r="E510" s="26"/>
      <c r="F510" s="26">
        <v>1000</v>
      </c>
      <c r="G510" s="155"/>
    </row>
    <row r="511" spans="1:7" ht="24" customHeight="1">
      <c r="A511" s="142"/>
      <c r="B511" s="20"/>
      <c r="C511" s="144" t="s">
        <v>511</v>
      </c>
      <c r="D511" s="26">
        <v>1500</v>
      </c>
      <c r="E511" s="26"/>
      <c r="F511" s="26">
        <v>1700</v>
      </c>
      <c r="G511" s="155"/>
    </row>
    <row r="512" spans="1:7" ht="12.75">
      <c r="A512" s="142"/>
      <c r="B512" s="20"/>
      <c r="C512" s="144" t="s">
        <v>32</v>
      </c>
      <c r="D512" s="26"/>
      <c r="E512" s="26"/>
      <c r="F512" s="26"/>
      <c r="G512" s="155"/>
    </row>
    <row r="513" spans="1:7" ht="25.5">
      <c r="A513" s="142"/>
      <c r="B513" s="20"/>
      <c r="C513" s="144" t="s">
        <v>14</v>
      </c>
      <c r="D513" s="26"/>
      <c r="E513" s="26"/>
      <c r="F513" s="26"/>
      <c r="G513" s="155"/>
    </row>
    <row r="514" spans="1:7" ht="12.75" customHeight="1">
      <c r="A514" s="142"/>
      <c r="B514" s="20"/>
      <c r="C514" s="144" t="s">
        <v>486</v>
      </c>
      <c r="D514" s="26">
        <v>1200</v>
      </c>
      <c r="E514" s="26"/>
      <c r="F514" s="26">
        <v>1000</v>
      </c>
      <c r="G514" s="155"/>
    </row>
    <row r="515" spans="1:7" ht="24" customHeight="1">
      <c r="A515" s="142"/>
      <c r="B515" s="20"/>
      <c r="C515" s="144" t="s">
        <v>487</v>
      </c>
      <c r="D515" s="26">
        <v>15000</v>
      </c>
      <c r="E515" s="26"/>
      <c r="F515" s="26">
        <v>15000</v>
      </c>
      <c r="G515" s="155"/>
    </row>
    <row r="516" spans="1:7" ht="12.75">
      <c r="A516" s="142"/>
      <c r="B516" s="20"/>
      <c r="C516" s="144" t="s">
        <v>488</v>
      </c>
      <c r="D516" s="26">
        <v>500</v>
      </c>
      <c r="E516" s="26"/>
      <c r="F516" s="26">
        <v>500</v>
      </c>
      <c r="G516" s="155"/>
    </row>
    <row r="517" spans="1:7" ht="25.5" customHeight="1">
      <c r="A517" s="142"/>
      <c r="B517" s="20"/>
      <c r="C517" s="144" t="s">
        <v>528</v>
      </c>
      <c r="D517" s="26">
        <v>2000</v>
      </c>
      <c r="E517" s="26"/>
      <c r="F517" s="26">
        <v>2000</v>
      </c>
      <c r="G517" s="155"/>
    </row>
    <row r="518" spans="1:7" ht="12.75">
      <c r="A518" s="142"/>
      <c r="B518" s="20"/>
      <c r="C518" s="144" t="s">
        <v>489</v>
      </c>
      <c r="D518" s="26">
        <v>2000</v>
      </c>
      <c r="E518" s="26"/>
      <c r="F518" s="26">
        <v>2000</v>
      </c>
      <c r="G518" s="155"/>
    </row>
    <row r="519" spans="1:7" ht="12.75">
      <c r="A519" s="142"/>
      <c r="B519" s="20"/>
      <c r="C519" s="144" t="s">
        <v>491</v>
      </c>
      <c r="D519" s="26">
        <v>1400</v>
      </c>
      <c r="E519" s="26"/>
      <c r="F519" s="26">
        <v>2000</v>
      </c>
      <c r="G519" s="155"/>
    </row>
    <row r="520" spans="1:7" ht="12.75">
      <c r="A520" s="142"/>
      <c r="B520" s="20"/>
      <c r="C520" s="359" t="s">
        <v>643</v>
      </c>
      <c r="D520" s="29">
        <v>500</v>
      </c>
      <c r="E520" s="29"/>
      <c r="F520" s="29"/>
      <c r="G520" s="156"/>
    </row>
    <row r="521" spans="1:7" ht="12.75">
      <c r="A521" s="142"/>
      <c r="B521" s="20"/>
      <c r="C521" s="359" t="s">
        <v>644</v>
      </c>
      <c r="D521" s="29">
        <v>500</v>
      </c>
      <c r="E521" s="29"/>
      <c r="F521" s="29">
        <v>500</v>
      </c>
      <c r="G521" s="156"/>
    </row>
    <row r="522" spans="1:7" ht="38.25">
      <c r="A522" s="142"/>
      <c r="B522" s="20"/>
      <c r="C522" s="359" t="s">
        <v>645</v>
      </c>
      <c r="D522" s="29">
        <v>500</v>
      </c>
      <c r="E522" s="29"/>
      <c r="F522" s="29"/>
      <c r="G522" s="156"/>
    </row>
    <row r="523" spans="1:7" ht="12.75">
      <c r="A523" s="142"/>
      <c r="B523" s="20"/>
      <c r="C523" s="359" t="s">
        <v>646</v>
      </c>
      <c r="D523" s="29">
        <v>500</v>
      </c>
      <c r="E523" s="29"/>
      <c r="F523" s="29">
        <v>500</v>
      </c>
      <c r="G523" s="156"/>
    </row>
    <row r="524" spans="1:7" ht="12" customHeight="1">
      <c r="A524" s="142"/>
      <c r="B524" s="20"/>
      <c r="C524" s="359" t="s">
        <v>647</v>
      </c>
      <c r="D524" s="29">
        <v>2500</v>
      </c>
      <c r="E524" s="29"/>
      <c r="F524" s="29"/>
      <c r="G524" s="156"/>
    </row>
    <row r="525" spans="1:7" ht="13.5" thickBot="1">
      <c r="A525" s="142"/>
      <c r="B525" s="20"/>
      <c r="C525" s="145"/>
      <c r="D525" s="29"/>
      <c r="E525" s="29"/>
      <c r="F525" s="29"/>
      <c r="G525" s="156"/>
    </row>
    <row r="526" spans="1:7" ht="25.5" customHeight="1" thickBot="1">
      <c r="A526" s="489" t="s">
        <v>200</v>
      </c>
      <c r="B526" s="490"/>
      <c r="C526" s="490"/>
      <c r="D526" s="24">
        <f>D6+D36+D74+D116+D131+D199+D211+D247+D257+D263+D269+D324+D346+D390+D402+D463+D488</f>
        <v>21037162</v>
      </c>
      <c r="E526" s="24">
        <f>E6+E36+E74+E116+E131+E199+E211+E247+E257+E263+E269+E324+E346+E390+E402+E463+E488</f>
        <v>19181929</v>
      </c>
      <c r="F526" s="24">
        <f>F6+F36+F74+F116+F131+F199+F211+F247+F257+F263+F269+F324+F346+F390+F402+F463+F488</f>
        <v>27765694</v>
      </c>
      <c r="G526" s="153">
        <f>F526/E526*100</f>
        <v>144.74922725446436</v>
      </c>
    </row>
  </sheetData>
  <mergeCells count="2">
    <mergeCell ref="A526:C526"/>
    <mergeCell ref="A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ignoredErrors>
    <ignoredError sqref="D14:E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13" customWidth="1"/>
    <col min="4" max="9" width="9.140625" style="13" customWidth="1"/>
  </cols>
  <sheetData>
    <row r="1" spans="2:5" ht="51">
      <c r="B1" s="3" t="s">
        <v>370</v>
      </c>
      <c r="C1" s="3" t="s">
        <v>371</v>
      </c>
      <c r="D1" s="117"/>
      <c r="E1" s="117"/>
    </row>
    <row r="2" spans="3:5" ht="12.75">
      <c r="C2" s="117" t="s">
        <v>716</v>
      </c>
      <c r="D2" s="117"/>
      <c r="E2" s="117"/>
    </row>
    <row r="3" spans="3:5" ht="12.75">
      <c r="C3" t="s">
        <v>265</v>
      </c>
      <c r="D3"/>
      <c r="E3"/>
    </row>
    <row r="4" spans="3:5" ht="12.75">
      <c r="C4" s="117" t="s">
        <v>571</v>
      </c>
      <c r="D4" s="117"/>
      <c r="E4" s="117"/>
    </row>
    <row r="5" spans="3:5" ht="12.75">
      <c r="C5" s="433" t="s">
        <v>714</v>
      </c>
      <c r="D5" s="433"/>
      <c r="E5" s="433"/>
    </row>
    <row r="7" spans="1:3" ht="15.75">
      <c r="A7" s="477" t="s">
        <v>281</v>
      </c>
      <c r="B7" s="477"/>
      <c r="C7" s="477"/>
    </row>
    <row r="8" spans="1:3" ht="15.75">
      <c r="A8" s="477"/>
      <c r="B8" s="477"/>
      <c r="C8" s="477"/>
    </row>
    <row r="9" ht="13.5" thickBot="1"/>
    <row r="10" spans="1:9" s="39" customFormat="1" ht="30" customHeight="1" thickBot="1">
      <c r="A10" s="493" t="s">
        <v>26</v>
      </c>
      <c r="B10" s="495" t="s">
        <v>201</v>
      </c>
      <c r="C10" s="378" t="s">
        <v>657</v>
      </c>
      <c r="D10" s="203"/>
      <c r="E10" s="203"/>
      <c r="F10" s="203"/>
      <c r="G10" s="203"/>
      <c r="H10" s="203"/>
      <c r="I10" s="203"/>
    </row>
    <row r="11" spans="1:7" s="39" customFormat="1" ht="45" customHeight="1" thickBot="1">
      <c r="A11" s="494"/>
      <c r="B11" s="496"/>
      <c r="C11" s="204" t="s">
        <v>202</v>
      </c>
      <c r="D11" s="203"/>
      <c r="E11" s="203"/>
      <c r="F11" s="203"/>
      <c r="G11" s="203"/>
    </row>
    <row r="12" spans="1:9" ht="12.75">
      <c r="A12" s="42">
        <v>1</v>
      </c>
      <c r="B12" s="5" t="s">
        <v>203</v>
      </c>
      <c r="C12" s="36">
        <v>1722436</v>
      </c>
      <c r="H12"/>
      <c r="I12"/>
    </row>
    <row r="13" spans="1:9" ht="12.75">
      <c r="A13" s="43">
        <v>2</v>
      </c>
      <c r="B13" s="4" t="s">
        <v>204</v>
      </c>
      <c r="C13" s="37">
        <v>15000</v>
      </c>
      <c r="H13"/>
      <c r="I13"/>
    </row>
    <row r="14" spans="1:9" ht="12.75">
      <c r="A14" s="43">
        <v>3</v>
      </c>
      <c r="B14" s="4" t="s">
        <v>205</v>
      </c>
      <c r="C14" s="37">
        <v>440000</v>
      </c>
      <c r="H14"/>
      <c r="I14"/>
    </row>
    <row r="15" spans="1:9" ht="12.75">
      <c r="A15" s="43">
        <v>4</v>
      </c>
      <c r="B15" s="4" t="s">
        <v>206</v>
      </c>
      <c r="C15" s="37"/>
      <c r="H15"/>
      <c r="I15"/>
    </row>
    <row r="16" spans="1:9" ht="12.75">
      <c r="A16" s="43">
        <v>5</v>
      </c>
      <c r="B16" s="4" t="s">
        <v>207</v>
      </c>
      <c r="C16" s="37"/>
      <c r="H16"/>
      <c r="I16"/>
    </row>
    <row r="17" spans="1:8" s="39" customFormat="1" ht="21" customHeight="1">
      <c r="A17" s="14">
        <v>6</v>
      </c>
      <c r="B17" s="45" t="s">
        <v>208</v>
      </c>
      <c r="C17" s="379">
        <f>SUM(C12:C16)</f>
        <v>2177436</v>
      </c>
      <c r="D17" s="205"/>
      <c r="E17" s="205"/>
      <c r="F17" s="205"/>
      <c r="G17" s="205"/>
      <c r="H17" s="46"/>
    </row>
    <row r="18" spans="1:9" ht="12.75">
      <c r="A18" s="43">
        <v>7</v>
      </c>
      <c r="B18" s="4" t="s">
        <v>211</v>
      </c>
      <c r="C18" s="37"/>
      <c r="H18"/>
      <c r="I18"/>
    </row>
    <row r="19" spans="1:9" ht="12.75">
      <c r="A19" s="43">
        <v>8</v>
      </c>
      <c r="B19" s="4" t="s">
        <v>209</v>
      </c>
      <c r="C19" s="37">
        <v>53564</v>
      </c>
      <c r="H19"/>
      <c r="I19"/>
    </row>
    <row r="20" spans="1:7" s="2" customFormat="1" ht="21" customHeight="1">
      <c r="A20" s="14">
        <v>9</v>
      </c>
      <c r="B20" s="40" t="s">
        <v>210</v>
      </c>
      <c r="C20" s="380">
        <f>SUM(C17:C19)</f>
        <v>2231000</v>
      </c>
      <c r="D20" s="206"/>
      <c r="E20" s="206"/>
      <c r="F20" s="206"/>
      <c r="G20" s="206"/>
    </row>
    <row r="21" spans="1:9" ht="12.75">
      <c r="A21" s="43">
        <v>10</v>
      </c>
      <c r="B21" s="4" t="s">
        <v>212</v>
      </c>
      <c r="C21" s="37">
        <v>765000</v>
      </c>
      <c r="H21"/>
      <c r="I21"/>
    </row>
    <row r="22" spans="1:9" ht="12.75">
      <c r="A22" s="43">
        <v>11</v>
      </c>
      <c r="B22" s="4" t="s">
        <v>213</v>
      </c>
      <c r="C22" s="37">
        <v>151000</v>
      </c>
      <c r="H22"/>
      <c r="I22"/>
    </row>
    <row r="23" spans="1:9" ht="12.75">
      <c r="A23" s="43">
        <v>12</v>
      </c>
      <c r="B23" s="4" t="s">
        <v>214</v>
      </c>
      <c r="C23" s="37">
        <v>1235000</v>
      </c>
      <c r="H23"/>
      <c r="I23"/>
    </row>
    <row r="24" spans="1:9" ht="12.75">
      <c r="A24" s="43">
        <v>13</v>
      </c>
      <c r="B24" s="4" t="s">
        <v>215</v>
      </c>
      <c r="C24" s="37"/>
      <c r="H24"/>
      <c r="I24"/>
    </row>
    <row r="25" spans="1:9" ht="12.75">
      <c r="A25" s="43">
        <v>14</v>
      </c>
      <c r="B25" s="4" t="s">
        <v>216</v>
      </c>
      <c r="C25" s="37"/>
      <c r="H25"/>
      <c r="I25"/>
    </row>
    <row r="26" spans="1:7" s="2" customFormat="1" ht="21" customHeight="1">
      <c r="A26" s="14">
        <v>15</v>
      </c>
      <c r="B26" s="40" t="s">
        <v>217</v>
      </c>
      <c r="C26" s="380">
        <f>SUM(C21:C25)</f>
        <v>2151000</v>
      </c>
      <c r="D26" s="206"/>
      <c r="E26" s="206"/>
      <c r="F26" s="206"/>
      <c r="G26" s="206"/>
    </row>
    <row r="27" spans="1:9" ht="12.75">
      <c r="A27" s="43">
        <v>16</v>
      </c>
      <c r="B27" s="4" t="s">
        <v>218</v>
      </c>
      <c r="C27" s="37"/>
      <c r="H27"/>
      <c r="I27"/>
    </row>
    <row r="28" spans="1:9" ht="12.75">
      <c r="A28" s="43">
        <v>17</v>
      </c>
      <c r="B28" s="4" t="s">
        <v>219</v>
      </c>
      <c r="C28" s="37"/>
      <c r="H28"/>
      <c r="I28"/>
    </row>
    <row r="29" spans="1:9" ht="13.5" thickBot="1">
      <c r="A29" s="44">
        <v>18</v>
      </c>
      <c r="B29" s="41" t="s">
        <v>220</v>
      </c>
      <c r="C29" s="38">
        <f>C20-C26-C27</f>
        <v>80000</v>
      </c>
      <c r="H29"/>
      <c r="I29"/>
    </row>
    <row r="30" spans="1:7" s="2" customFormat="1" ht="21" customHeight="1" thickBot="1">
      <c r="A30" s="491" t="s">
        <v>221</v>
      </c>
      <c r="B30" s="492"/>
      <c r="C30" s="381">
        <f>SUM(C26:C29)</f>
        <v>2231000</v>
      </c>
      <c r="D30" s="206"/>
      <c r="E30" s="206"/>
      <c r="F30" s="206"/>
      <c r="G30" s="206"/>
    </row>
  </sheetData>
  <mergeCells count="6">
    <mergeCell ref="C5:E5"/>
    <mergeCell ref="A30:B30"/>
    <mergeCell ref="A7:C7"/>
    <mergeCell ref="A8:C8"/>
    <mergeCell ref="A10:A11"/>
    <mergeCell ref="B10:B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28" sqref="B28"/>
    </sheetView>
  </sheetViews>
  <sheetFormatPr defaultColWidth="9.140625" defaultRowHeight="12.75"/>
  <cols>
    <col min="1" max="1" width="13.28125" style="3" customWidth="1"/>
    <col min="2" max="2" width="5.7109375" style="3" customWidth="1"/>
    <col min="3" max="3" width="6.8515625" style="3" customWidth="1"/>
    <col min="4" max="5" width="9.00390625" style="47" customWidth="1"/>
    <col min="6" max="6" width="7.8515625" style="47" customWidth="1"/>
    <col min="7" max="7" width="9.7109375" style="47" customWidth="1"/>
    <col min="8" max="8" width="8.28125" style="47" customWidth="1"/>
    <col min="9" max="9" width="6.421875" style="47" customWidth="1"/>
    <col min="10" max="10" width="9.28125" style="47" customWidth="1"/>
    <col min="11" max="11" width="9.57421875" style="47" customWidth="1"/>
    <col min="12" max="12" width="13.00390625" style="13" customWidth="1"/>
    <col min="13" max="13" width="9.57421875" style="13" customWidth="1"/>
    <col min="14" max="14" width="14.140625" style="13" customWidth="1"/>
    <col min="15" max="15" width="9.140625" style="13" customWidth="1"/>
  </cols>
  <sheetData>
    <row r="1" spans="1:15" ht="12.75">
      <c r="A1" s="433" t="s">
        <v>236</v>
      </c>
      <c r="B1" s="433"/>
      <c r="C1" s="433"/>
      <c r="D1" s="400"/>
      <c r="M1" s="433" t="s">
        <v>72</v>
      </c>
      <c r="N1" s="433"/>
      <c r="O1" s="433"/>
    </row>
    <row r="2" spans="1:15" ht="12.75">
      <c r="A2" s="117" t="s">
        <v>388</v>
      </c>
      <c r="B2" s="117"/>
      <c r="C2" s="117"/>
      <c r="D2" s="400"/>
      <c r="F2" s="400"/>
      <c r="M2" s="117" t="s">
        <v>372</v>
      </c>
      <c r="N2" s="117" t="s">
        <v>715</v>
      </c>
      <c r="O2" s="117"/>
    </row>
    <row r="3" spans="1:15" ht="12.75">
      <c r="A3" t="s">
        <v>265</v>
      </c>
      <c r="B3"/>
      <c r="C3"/>
      <c r="D3" s="400"/>
      <c r="M3" t="s">
        <v>265</v>
      </c>
      <c r="N3"/>
      <c r="O3"/>
    </row>
    <row r="4" spans="1:15" ht="12.75">
      <c r="A4" s="433" t="s">
        <v>571</v>
      </c>
      <c r="B4" s="433"/>
      <c r="C4" s="433"/>
      <c r="D4" s="400"/>
      <c r="M4" s="433" t="s">
        <v>571</v>
      </c>
      <c r="N4" s="433"/>
      <c r="O4" s="433"/>
    </row>
    <row r="5" spans="1:15" ht="12.75">
      <c r="A5" s="433" t="s">
        <v>389</v>
      </c>
      <c r="B5" s="433"/>
      <c r="C5" s="433"/>
      <c r="D5" s="400"/>
      <c r="F5" s="400"/>
      <c r="G5" s="400"/>
      <c r="M5" s="433" t="s">
        <v>714</v>
      </c>
      <c r="N5" s="433"/>
      <c r="O5" s="433"/>
    </row>
    <row r="6" spans="1:3" ht="12.75">
      <c r="A6" s="433"/>
      <c r="B6" s="433"/>
      <c r="C6" s="433"/>
    </row>
    <row r="7" spans="1:3" ht="12.75">
      <c r="A7" s="433"/>
      <c r="B7" s="433"/>
      <c r="C7" s="433"/>
    </row>
    <row r="8" spans="1:14" ht="15.75">
      <c r="A8" s="426" t="s">
        <v>251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</row>
    <row r="9" spans="1:14" ht="15.75">
      <c r="A9" s="426" t="s">
        <v>282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</row>
    <row r="11" ht="13.5" thickBot="1"/>
    <row r="12" spans="1:14" ht="25.5" customHeight="1">
      <c r="A12" s="501" t="s">
        <v>222</v>
      </c>
      <c r="B12" s="479" t="s">
        <v>77</v>
      </c>
      <c r="C12" s="482"/>
      <c r="D12" s="507" t="s">
        <v>224</v>
      </c>
      <c r="E12" s="453"/>
      <c r="F12" s="453"/>
      <c r="G12" s="453"/>
      <c r="H12" s="453"/>
      <c r="I12" s="508"/>
      <c r="J12" s="511" t="s">
        <v>71</v>
      </c>
      <c r="K12" s="453"/>
      <c r="L12" s="453"/>
      <c r="M12" s="453"/>
      <c r="N12" s="508"/>
    </row>
    <row r="13" spans="1:14" ht="15.75" customHeight="1">
      <c r="A13" s="502"/>
      <c r="B13" s="478"/>
      <c r="C13" s="484"/>
      <c r="D13" s="499" t="s">
        <v>223</v>
      </c>
      <c r="E13" s="454" t="s">
        <v>32</v>
      </c>
      <c r="F13" s="454"/>
      <c r="G13" s="454"/>
      <c r="H13" s="454"/>
      <c r="I13" s="509"/>
      <c r="J13" s="464" t="s">
        <v>223</v>
      </c>
      <c r="K13" s="454" t="s">
        <v>32</v>
      </c>
      <c r="L13" s="454"/>
      <c r="M13" s="454"/>
      <c r="N13" s="509"/>
    </row>
    <row r="14" spans="1:14" ht="23.25" customHeight="1">
      <c r="A14" s="502"/>
      <c r="B14" s="478" t="s">
        <v>27</v>
      </c>
      <c r="C14" s="484" t="s">
        <v>233</v>
      </c>
      <c r="D14" s="499"/>
      <c r="E14" s="454" t="s">
        <v>227</v>
      </c>
      <c r="F14" s="454" t="s">
        <v>234</v>
      </c>
      <c r="G14" s="454" t="s">
        <v>225</v>
      </c>
      <c r="H14" s="454"/>
      <c r="I14" s="509"/>
      <c r="J14" s="464"/>
      <c r="K14" s="454" t="s">
        <v>228</v>
      </c>
      <c r="L14" s="462" t="s">
        <v>165</v>
      </c>
      <c r="M14" s="462" t="s">
        <v>229</v>
      </c>
      <c r="N14" s="451" t="s">
        <v>230</v>
      </c>
    </row>
    <row r="15" spans="1:14" ht="43.5" customHeight="1" thickBot="1">
      <c r="A15" s="503"/>
      <c r="B15" s="504"/>
      <c r="C15" s="506"/>
      <c r="D15" s="500"/>
      <c r="E15" s="510"/>
      <c r="F15" s="510"/>
      <c r="G15" s="71" t="s">
        <v>231</v>
      </c>
      <c r="H15" s="71" t="s">
        <v>232</v>
      </c>
      <c r="I15" s="72" t="s">
        <v>235</v>
      </c>
      <c r="J15" s="505"/>
      <c r="K15" s="510"/>
      <c r="L15" s="497"/>
      <c r="M15" s="497"/>
      <c r="N15" s="498"/>
    </row>
    <row r="16" spans="1:14" ht="12.75">
      <c r="A16" s="59">
        <v>1</v>
      </c>
      <c r="B16" s="56">
        <v>2</v>
      </c>
      <c r="C16" s="60">
        <v>3</v>
      </c>
      <c r="D16" s="66">
        <v>4</v>
      </c>
      <c r="E16" s="54">
        <v>5</v>
      </c>
      <c r="F16" s="54">
        <v>6</v>
      </c>
      <c r="G16" s="54">
        <v>7</v>
      </c>
      <c r="H16" s="54">
        <v>8</v>
      </c>
      <c r="I16" s="55">
        <v>9</v>
      </c>
      <c r="J16" s="63">
        <v>10</v>
      </c>
      <c r="K16" s="54">
        <v>11</v>
      </c>
      <c r="L16" s="54">
        <v>12</v>
      </c>
      <c r="M16" s="54">
        <v>13</v>
      </c>
      <c r="N16" s="55">
        <v>14</v>
      </c>
    </row>
    <row r="17" spans="1:15" s="2" customFormat="1" ht="80.25" customHeight="1" thickBot="1">
      <c r="A17" s="385" t="s">
        <v>202</v>
      </c>
      <c r="B17" s="386">
        <v>700</v>
      </c>
      <c r="C17" s="387">
        <v>70004</v>
      </c>
      <c r="D17" s="388">
        <v>2117436</v>
      </c>
      <c r="E17" s="389">
        <v>1722436</v>
      </c>
      <c r="F17" s="389">
        <v>15000</v>
      </c>
      <c r="G17" s="389">
        <v>440000</v>
      </c>
      <c r="H17" s="389"/>
      <c r="I17" s="390"/>
      <c r="J17" s="391">
        <f>SUM(K17:N17)</f>
        <v>2151000</v>
      </c>
      <c r="K17" s="389">
        <v>765000</v>
      </c>
      <c r="L17" s="337">
        <v>151000</v>
      </c>
      <c r="M17" s="337">
        <v>1235000</v>
      </c>
      <c r="N17" s="338"/>
      <c r="O17" s="206"/>
    </row>
    <row r="18" spans="1:14" ht="38.25" hidden="1">
      <c r="A18" s="9" t="s">
        <v>226</v>
      </c>
      <c r="B18" s="382">
        <v>851</v>
      </c>
      <c r="C18" s="336">
        <v>85154</v>
      </c>
      <c r="D18" s="383">
        <f>SUM(E18:I18)</f>
        <v>105000</v>
      </c>
      <c r="E18" s="174"/>
      <c r="F18" s="174"/>
      <c r="G18" s="174"/>
      <c r="H18" s="174">
        <v>105000</v>
      </c>
      <c r="I18" s="384"/>
      <c r="J18" s="189">
        <f>SUM(K18:N18)</f>
        <v>105000</v>
      </c>
      <c r="K18" s="174">
        <v>54228</v>
      </c>
      <c r="L18" s="175">
        <v>10802</v>
      </c>
      <c r="M18" s="175">
        <v>39970</v>
      </c>
      <c r="N18" s="176"/>
    </row>
    <row r="19" spans="1:14" ht="38.25" hidden="1">
      <c r="A19" s="10" t="s">
        <v>226</v>
      </c>
      <c r="B19" s="57">
        <v>921</v>
      </c>
      <c r="C19" s="61">
        <v>92109</v>
      </c>
      <c r="D19" s="67">
        <f>SUM(E19:I19)</f>
        <v>365000</v>
      </c>
      <c r="E19" s="48">
        <v>35000</v>
      </c>
      <c r="F19" s="48"/>
      <c r="G19" s="48"/>
      <c r="H19" s="48">
        <v>330000</v>
      </c>
      <c r="I19" s="68"/>
      <c r="J19" s="64">
        <f>SUM(K19:N19)</f>
        <v>365000</v>
      </c>
      <c r="K19" s="48">
        <v>221334</v>
      </c>
      <c r="L19" s="49">
        <v>41830</v>
      </c>
      <c r="M19" s="49">
        <v>101836</v>
      </c>
      <c r="N19" s="50"/>
    </row>
    <row r="20" spans="1:14" ht="19.5" customHeight="1" hidden="1" thickBot="1">
      <c r="A20" s="31" t="s">
        <v>192</v>
      </c>
      <c r="B20" s="58">
        <v>921</v>
      </c>
      <c r="C20" s="62">
        <v>92116</v>
      </c>
      <c r="D20" s="69">
        <f>SUM(E20:I20)</f>
        <v>300500</v>
      </c>
      <c r="E20" s="51">
        <v>500</v>
      </c>
      <c r="F20" s="51"/>
      <c r="G20" s="51"/>
      <c r="H20" s="51">
        <v>300000</v>
      </c>
      <c r="I20" s="65"/>
      <c r="J20" s="69">
        <f>SUM(K20:N20)</f>
        <v>300500</v>
      </c>
      <c r="K20" s="51">
        <v>187112</v>
      </c>
      <c r="L20" s="52">
        <v>36600</v>
      </c>
      <c r="M20" s="52">
        <v>76788</v>
      </c>
      <c r="N20" s="53"/>
    </row>
  </sheetData>
  <mergeCells count="27">
    <mergeCell ref="A9:N9"/>
    <mergeCell ref="D12:I12"/>
    <mergeCell ref="E13:I13"/>
    <mergeCell ref="G14:I14"/>
    <mergeCell ref="E14:E15"/>
    <mergeCell ref="F14:F15"/>
    <mergeCell ref="L14:L15"/>
    <mergeCell ref="J12:N12"/>
    <mergeCell ref="K13:N13"/>
    <mergeCell ref="K14:K15"/>
    <mergeCell ref="M1:O1"/>
    <mergeCell ref="M4:O4"/>
    <mergeCell ref="M5:O5"/>
    <mergeCell ref="A8:N8"/>
    <mergeCell ref="A6:C6"/>
    <mergeCell ref="A7:C7"/>
    <mergeCell ref="A1:C1"/>
    <mergeCell ref="A4:C4"/>
    <mergeCell ref="A5:C5"/>
    <mergeCell ref="M14:M15"/>
    <mergeCell ref="N14:N15"/>
    <mergeCell ref="D13:D15"/>
    <mergeCell ref="A12:A15"/>
    <mergeCell ref="B14:B15"/>
    <mergeCell ref="J13:J15"/>
    <mergeCell ref="B12:C13"/>
    <mergeCell ref="C14:C1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2007-11-30T09:43:40Z</cp:lastPrinted>
  <dcterms:created xsi:type="dcterms:W3CDTF">2003-08-13T08:34:56Z</dcterms:created>
  <dcterms:modified xsi:type="dcterms:W3CDTF">2007-12-03T11:02:51Z</dcterms:modified>
  <cp:category/>
  <cp:version/>
  <cp:contentType/>
  <cp:contentStatus/>
</cp:coreProperties>
</file>