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) 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<sst xmlns="http://schemas.openxmlformats.org/spreadsheetml/2006/main" count="1145" uniqueCount="553">
  <si>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</si>
  <si>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</si>
  <si>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</si>
  <si>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</si>
  <si>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</si>
  <si>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</si>
  <si>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</si>
  <si>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</si>
  <si>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</si>
  <si>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</si>
  <si>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</si>
  <si>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</si>
  <si>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</si>
  <si>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</si>
  <si>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</si>
  <si>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</si>
  <si>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</si>
  <si>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</si>
  <si>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</si>
  <si>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</si>
  <si>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</si>
  <si>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</si>
  <si>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</si>
  <si>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</si>
  <si>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</si>
  <si>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</si>
  <si>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</si>
  <si>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</si>
  <si>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</si>
  <si>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</si>
  <si>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</si>
  <si>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</si>
  <si>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</si>
  <si>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</si>
  <si>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</si>
  <si>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</si>
  <si>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</si>
  <si>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</si>
  <si>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</si>
  <si>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</si>
  <si>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</si>
  <si>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</si>
  <si>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</si>
  <si>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</si>
  <si>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</si>
  <si>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</si>
  <si>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</si>
  <si>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</si>
  <si>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</si>
  <si>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</si>
  <si>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</si>
  <si>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</si>
  <si>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</si>
  <si>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</si>
  <si>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</si>
  <si>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</si>
  <si>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</si>
  <si>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</si>
  <si>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</si>
  <si>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</si>
  <si>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</si>
  <si>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</si>
  <si>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</si>
  <si>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</si>
  <si>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</si>
  <si>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</si>
  <si>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</si>
  <si>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</si>
  <si>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</si>
  <si>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</si>
  <si>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</si>
  <si>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</si>
  <si>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</si>
  <si>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</si>
  <si>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</si>
  <si>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</si>
  <si>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</si>
  <si>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</si>
  <si>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</si>
  <si>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</si>
  <si>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</si>
  <si>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</si>
  <si>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</si>
  <si>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</si>
  <si>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</si>
  <si>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</si>
  <si>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</si>
  <si>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</si>
  <si>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</si>
  <si>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</si>
  <si>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</si>
  <si>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</si>
  <si>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</si>
  <si>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</si>
  <si>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</si>
  <si>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</si>
  <si>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</si>
  <si>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</si>
  <si>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</si>
  <si>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</si>
  <si>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celowe</t>
  </si>
  <si>
    <t>Stan funduszu obrotowego na początek roku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</si>
  <si>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</si>
  <si>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</si>
  <si>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</si>
  <si>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</si>
  <si>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</si>
  <si>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Rozliczenia z budżetem</t>
  </si>
  <si>
    <t>Podatek dochodowy od osób prawnych</t>
  </si>
  <si>
    <t>Inne zmniejszenia</t>
  </si>
  <si>
    <t>Stan środków obrotowych na koniec roku</t>
  </si>
  <si>
    <t>ROZCHODY RAZEM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</si>
  <si>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</si>
  <si>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</si>
  <si>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</si>
  <si>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</si>
  <si>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</si>
  <si>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</si>
  <si>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</si>
  <si>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</si>
  <si>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</si>
  <si>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</si>
  <si>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</si>
  <si>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</si>
  <si>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</si>
  <si>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</si>
  <si>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</si>
  <si>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</si>
  <si>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</si>
  <si>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</si>
  <si>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</si>
  <si>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</si>
  <si>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</si>
  <si>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</si>
  <si>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</si>
  <si>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</si>
  <si>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</si>
  <si>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</si>
  <si>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</si>
  <si>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</si>
  <si>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PLANY FINANSOWE ZAKŁADÓW BUDŻETOWYCH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</si>
  <si>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</si>
  <si>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</si>
  <si>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</si>
  <si>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</si>
  <si>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</si>
  <si>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</si>
  <si>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</si>
  <si>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</si>
  <si>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</si>
  <si>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</si>
  <si>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</si>
  <si>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</si>
  <si>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</si>
  <si>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</si>
  <si>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</si>
  <si>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</si>
  <si>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</si>
  <si>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</si>
  <si>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</si>
  <si>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</si>
  <si>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</si>
  <si>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</si>
  <si>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</si>
  <si>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</si>
  <si>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</si>
  <si>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</si>
  <si>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</si>
  <si>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</si>
  <si>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</si>
  <si>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</si>
  <si>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</si>
  <si>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</si>
  <si>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</si>
  <si>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</si>
  <si>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</si>
  <si>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</si>
  <si>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</si>
  <si>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</si>
  <si>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</si>
  <si>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</si>
  <si>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</si>
  <si>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</si>
  <si>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</si>
  <si>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</si>
  <si>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</si>
  <si>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</si>
  <si>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</si>
  <si>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</si>
  <si>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</si>
  <si>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</si>
  <si>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</si>
  <si>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</si>
  <si>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</si>
  <si>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</si>
  <si>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</si>
  <si>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</si>
  <si>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</si>
  <si>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</si>
  <si>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</si>
  <si>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</si>
  <si>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</si>
  <si>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</si>
  <si>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</si>
  <si>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</si>
  <si>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</si>
  <si>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</si>
  <si>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</si>
  <si>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</si>
  <si>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</si>
  <si>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</si>
  <si>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</si>
  <si>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</si>
  <si>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</si>
  <si>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</si>
  <si>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</si>
  <si>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</si>
  <si>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</si>
  <si>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</si>
  <si>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</si>
  <si>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</si>
  <si>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</si>
  <si>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</si>
  <si>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</si>
  <si>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</si>
  <si>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</si>
  <si>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</si>
  <si>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</si>
  <si>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</si>
  <si>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</si>
  <si>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</si>
  <si>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</si>
  <si>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</si>
  <si>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</si>
  <si>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</si>
  <si>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</si>
  <si>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</si>
  <si>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</si>
  <si>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</si>
  <si>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</si>
  <si>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</si>
  <si>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</si>
  <si>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</si>
  <si>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</si>
  <si>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</si>
  <si>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</si>
  <si>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</si>
  <si>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</si>
  <si>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</si>
  <si>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</si>
  <si>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</si>
  <si>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</si>
  <si>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</si>
  <si>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</si>
  <si>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</si>
  <si>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</si>
  <si>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</si>
  <si>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</si>
  <si>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</si>
  <si>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</si>
  <si>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</si>
  <si>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</si>
  <si>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</si>
  <si>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</si>
  <si>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</si>
  <si>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</si>
  <si>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</si>
  <si>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</si>
  <si>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</si>
  <si>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</si>
  <si>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</si>
  <si>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</si>
  <si>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</si>
  <si>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</si>
  <si>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</si>
  <si>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</si>
  <si>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</si>
  <si>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</si>
  <si>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</si>
  <si>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</si>
  <si>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</si>
  <si>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</si>
  <si>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</si>
  <si>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</si>
  <si>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</si>
  <si>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</si>
  <si>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</si>
  <si>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</si>
  <si>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</si>
  <si>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</si>
  <si>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</si>
  <si>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</si>
  <si>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</si>
  <si>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</si>
  <si>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</si>
  <si>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</si>
  <si>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</si>
  <si>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</si>
  <si>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</si>
  <si>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</si>
  <si>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</si>
  <si>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</si>
  <si>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</si>
  <si>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</si>
  <si>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</si>
  <si>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</si>
  <si>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</si>
  <si>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</si>
  <si>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</si>
  <si>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</si>
  <si>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</si>
  <si>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</si>
  <si>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</si>
  <si>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</si>
  <si>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</si>
  <si>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</si>
  <si>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</si>
  <si>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</si>
  <si>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</si>
  <si>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</si>
  <si>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</si>
  <si>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</si>
  <si>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</si>
  <si>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</si>
  <si>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</si>
  <si>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</si>
  <si>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</si>
  <si>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</si>
  <si>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</si>
  <si>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</si>
  <si>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</si>
  <si>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</si>
  <si>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</si>
  <si>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</si>
  <si>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</si>
  <si>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</si>
  <si>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</si>
  <si>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</si>
  <si>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</si>
  <si>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</si>
  <si>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</si>
  <si>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</si>
  <si>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</si>
  <si>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</si>
  <si>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</si>
  <si>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</si>
  <si>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</si>
  <si>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</si>
  <si>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</si>
  <si>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</si>
  <si>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</si>
  <si>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</si>
  <si>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</si>
  <si>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</si>
  <si>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</si>
  <si>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</si>
  <si>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</si>
  <si>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</si>
  <si>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</si>
  <si>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</si>
  <si>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</si>
  <si>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</si>
  <si>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</si>
  <si>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</si>
  <si>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</si>
  <si>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</si>
  <si>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</si>
  <si>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</si>
  <si>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</si>
  <si>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</si>
  <si>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</si>
  <si>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</si>
  <si>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</si>
  <si>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</si>
  <si>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</si>
  <si>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</si>
  <si>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</si>
  <si>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</si>
  <si>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</si>
  <si>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</si>
  <si>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</si>
  <si>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</si>
  <si>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</si>
  <si>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</si>
  <si>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</si>
  <si>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</si>
  <si>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</si>
  <si>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</si>
  <si>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</si>
  <si>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</si>
  <si>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</si>
  <si>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</si>
  <si>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</si>
  <si>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</si>
  <si>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</si>
  <si>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</si>
  <si>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</si>
  <si>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</si>
  <si>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</si>
  <si>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</si>
  <si>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</si>
  <si>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</si>
  <si>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</si>
  <si>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</si>
  <si>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</si>
  <si>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</si>
  <si>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</si>
  <si>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</si>
  <si>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</si>
  <si>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</si>
  <si>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</si>
  <si>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</si>
  <si>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</si>
  <si>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</si>
  <si>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</si>
  <si>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</si>
  <si>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</si>
  <si>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</si>
  <si>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</si>
  <si>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</si>
  <si>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</si>
  <si>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</si>
  <si>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</si>
  <si>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</si>
  <si>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</si>
  <si>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</si>
  <si>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</si>
  <si>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</si>
  <si>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</si>
  <si>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</si>
  <si>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</si>
  <si>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</si>
  <si>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</si>
  <si>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</si>
  <si>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</si>
  <si>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</si>
  <si>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</si>
  <si>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</si>
  <si>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</si>
  <si>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</si>
  <si>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</si>
  <si>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</si>
  <si>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</si>
  <si>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</si>
  <si>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</si>
  <si>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</si>
  <si>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</si>
  <si>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</si>
  <si>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</si>
  <si>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</si>
  <si>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</si>
  <si>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</si>
  <si>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</si>
  <si>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</si>
  <si>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</si>
  <si>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</si>
  <si>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</si>
  <si>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</si>
  <si>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</si>
  <si>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</si>
  <si>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</si>
  <si>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</si>
  <si>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</si>
  <si>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</si>
  <si>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</si>
  <si>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</si>
  <si>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</si>
  <si>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</si>
  <si>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</si>
  <si>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</si>
  <si>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</si>
  <si>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</si>
  <si>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</si>
  <si>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</si>
  <si>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</si>
  <si>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</si>
  <si>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</si>
  <si>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</si>
  <si>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</si>
  <si>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</si>
  <si>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</si>
  <si>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</si>
  <si>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</si>
  <si>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</si>
  <si>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</si>
  <si>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</si>
  <si>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</si>
  <si>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</si>
  <si>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</si>
  <si>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</si>
  <si>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</si>
  <si>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</si>
  <si>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</si>
  <si>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</si>
  <si>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</si>
  <si>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</si>
  <si>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</si>
  <si>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</si>
  <si>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</si>
  <si>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</si>
  <si>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</si>
  <si>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</si>
  <si>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</si>
  <si>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</si>
  <si>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</si>
  <si>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</si>
  <si>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</si>
  <si>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</si>
  <si>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</si>
  <si>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</si>
  <si>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</si>
  <si>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</si>
  <si>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</si>
  <si>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</si>
  <si>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</si>
  <si>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</si>
  <si>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</si>
  <si>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</si>
  <si>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</si>
  <si>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</si>
  <si>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</si>
  <si>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</si>
  <si>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</si>
  <si>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</si>
  <si>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</si>
  <si>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</si>
  <si>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</si>
  <si>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</si>
  <si>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</si>
  <si>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</si>
  <si>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</si>
  <si>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</si>
  <si>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</si>
  <si>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</si>
  <si>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</si>
  <si>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11</t>
  </si>
  <si>
    <t>Wpływy z różnych dochodów</t>
  </si>
  <si>
    <t>Wpływy ze sprzedaży składników majątkowych</t>
  </si>
  <si>
    <t>Przychody z najmu</t>
  </si>
  <si>
    <t>NA ROK 2017</t>
  </si>
  <si>
    <t>Wpłaty do budżetu nadwyżki środków obrotowych samorządowego zakładu budżetowego</t>
  </si>
  <si>
    <t xml:space="preserve">do Uchwały Nr XXIX.254.2016       </t>
  </si>
  <si>
    <t>Wpływy z różnych opłat</t>
  </si>
  <si>
    <t xml:space="preserve">Wpływy z tytułu kosztów egzekucyjnych, opłaty komorniczej </t>
  </si>
  <si>
    <t>RAZEM (14+15+16+17+18)</t>
  </si>
  <si>
    <t>Wpływy z rozliczeń/ zwrotów z lat ubiegłych</t>
  </si>
  <si>
    <t>Wpływy z tytułu kar i odszkodowań wynikajacych z umów</t>
  </si>
  <si>
    <t>PRZYCHODY OGÓŁEM (12+13+14)</t>
  </si>
  <si>
    <t>RAZEM (1+2+3+4+5+6+7+8+9+10+11)</t>
  </si>
  <si>
    <t xml:space="preserve">z dnia 21 listopada  2017r.                      </t>
  </si>
  <si>
    <t xml:space="preserve">do Uchwały Nr XLI.     .2017       </t>
  </si>
  <si>
    <t>Załącznik Nr 3</t>
  </si>
  <si>
    <t>z dnia 29 grudnia 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</si>
</sst>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9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2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3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3" fontId="6" fillId="0" borderId="27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1" fontId="5" fillId="0" borderId="33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3" fontId="6" fillId="0" borderId="4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5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7" fillId="0" borderId="76" xfId="0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1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 wrapText="1"/>
    </xf>
    <xf numFmtId="172" fontId="0" fillId="0" borderId="34" xfId="42" applyNumberFormat="1" applyFont="1" applyBorder="1" applyAlignment="1">
      <alignment horizontal="right"/>
    </xf>
    <xf numFmtId="172" fontId="0" fillId="0" borderId="35" xfId="42" applyNumberFormat="1" applyFont="1" applyBorder="1" applyAlignment="1">
      <alignment horizontal="right"/>
    </xf>
    <xf numFmtId="172" fontId="0" fillId="0" borderId="35" xfId="42" applyNumberFormat="1" applyFont="1" applyBorder="1" applyAlignment="1">
      <alignment horizontal="right" vertical="center"/>
    </xf>
    <xf numFmtId="172" fontId="1" fillId="0" borderId="35" xfId="42" applyNumberFormat="1" applyFont="1" applyBorder="1" applyAlignment="1">
      <alignment horizontal="right" vertical="center"/>
    </xf>
    <xf numFmtId="172" fontId="0" fillId="0" borderId="58" xfId="42" applyNumberFormat="1" applyFont="1" applyBorder="1" applyAlignment="1">
      <alignment horizontal="right"/>
    </xf>
    <xf numFmtId="172" fontId="2" fillId="0" borderId="36" xfId="42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69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9" t="s">
        <v>465</v>
      </c>
      <c r="B1" s="349"/>
      <c r="C1" s="349"/>
      <c r="D1" s="349"/>
      <c r="E1" s="349"/>
      <c r="F1" s="268"/>
      <c r="G1" s="268"/>
      <c r="H1" s="268"/>
    </row>
    <row r="2" spans="1:8" ht="12" customHeight="1">
      <c r="A2" s="304"/>
      <c r="B2" s="304"/>
      <c r="C2" s="304"/>
      <c r="D2" s="304"/>
      <c r="E2" s="304"/>
      <c r="F2" s="268"/>
      <c r="G2" s="268"/>
      <c r="H2" s="268"/>
    </row>
    <row r="3" spans="1:8" ht="12" customHeight="1">
      <c r="A3" s="349" t="s">
        <v>440</v>
      </c>
      <c r="B3" s="349"/>
      <c r="C3" s="349"/>
      <c r="D3" s="349"/>
      <c r="E3" s="349"/>
      <c r="F3" s="268"/>
      <c r="G3" s="268"/>
      <c r="H3" s="268"/>
    </row>
    <row r="4" spans="1:8" ht="12" customHeight="1">
      <c r="A4" s="349" t="s">
        <v>437</v>
      </c>
      <c r="B4" s="349"/>
      <c r="C4" s="349"/>
      <c r="D4" s="349"/>
      <c r="E4" s="349"/>
      <c r="F4" s="268"/>
      <c r="G4" s="268"/>
      <c r="H4" s="268"/>
    </row>
    <row r="5" spans="1:8" ht="12" customHeight="1">
      <c r="A5" s="349" t="s">
        <v>438</v>
      </c>
      <c r="B5" s="349"/>
      <c r="C5" s="349"/>
      <c r="D5" s="349"/>
      <c r="E5" s="349"/>
      <c r="F5" s="268"/>
      <c r="G5" s="268"/>
      <c r="H5" s="268"/>
    </row>
    <row r="6" spans="1:8" ht="12" customHeight="1">
      <c r="A6" s="304" t="s">
        <v>463</v>
      </c>
      <c r="B6" s="304"/>
      <c r="C6" s="304"/>
      <c r="D6" s="304"/>
      <c r="E6" s="304"/>
      <c r="F6" s="268"/>
      <c r="G6" s="268"/>
      <c r="H6" s="268"/>
    </row>
    <row r="7" spans="1:8" ht="15" customHeight="1" thickBot="1">
      <c r="A7" s="350"/>
      <c r="B7" s="350"/>
      <c r="C7" s="350"/>
      <c r="D7" s="350"/>
      <c r="E7" s="350"/>
      <c r="F7" s="350"/>
      <c r="G7" s="350"/>
      <c r="H7" s="350"/>
    </row>
    <row r="8" spans="1:8" ht="15" customHeight="1">
      <c r="A8" s="351" t="s">
        <v>483</v>
      </c>
      <c r="B8" s="354" t="s">
        <v>418</v>
      </c>
      <c r="C8" s="355"/>
      <c r="D8" s="355"/>
      <c r="E8" s="356"/>
      <c r="F8" s="246"/>
      <c r="G8" s="246"/>
      <c r="H8" s="246"/>
    </row>
    <row r="9" spans="1:8" ht="15" customHeight="1">
      <c r="A9" s="352"/>
      <c r="B9" s="295" t="s">
        <v>474</v>
      </c>
      <c r="C9" s="357" t="s">
        <v>419</v>
      </c>
      <c r="D9" s="357"/>
      <c r="E9" s="358"/>
      <c r="F9" s="269"/>
      <c r="G9" s="269"/>
      <c r="H9" s="246"/>
    </row>
    <row r="10" spans="1:8" ht="15" customHeight="1" thickBot="1">
      <c r="A10" s="353"/>
      <c r="B10" s="283" t="s">
        <v>116</v>
      </c>
      <c r="C10" s="281">
        <v>2005</v>
      </c>
      <c r="D10" s="281">
        <v>2006</v>
      </c>
      <c r="E10" s="282">
        <v>2007</v>
      </c>
      <c r="F10" s="269"/>
      <c r="G10" s="269"/>
      <c r="H10" s="246"/>
    </row>
    <row r="11" spans="1:8" ht="12.75">
      <c r="A11" s="288">
        <v>1</v>
      </c>
      <c r="B11" s="284">
        <v>2</v>
      </c>
      <c r="C11" s="279">
        <v>3</v>
      </c>
      <c r="D11" s="279">
        <v>4</v>
      </c>
      <c r="E11" s="280">
        <v>5</v>
      </c>
      <c r="F11" s="269"/>
      <c r="G11" s="269"/>
      <c r="H11" s="246"/>
    </row>
    <row r="12" spans="1:8" ht="12.75">
      <c r="A12" s="289" t="s">
        <v>420</v>
      </c>
      <c r="B12" s="285">
        <f>SUM(C12:E12)</f>
        <v>0</v>
      </c>
      <c r="C12" s="272"/>
      <c r="D12" s="272"/>
      <c r="E12" s="273"/>
      <c r="F12" s="246"/>
      <c r="G12" s="246"/>
      <c r="H12" s="246"/>
    </row>
    <row r="13" spans="1:8" ht="12.75">
      <c r="A13" s="290" t="s">
        <v>421</v>
      </c>
      <c r="B13" s="285"/>
      <c r="C13" s="272"/>
      <c r="D13" s="272"/>
      <c r="E13" s="273"/>
      <c r="F13" s="246"/>
      <c r="G13" s="246"/>
      <c r="H13" s="246"/>
    </row>
    <row r="14" spans="1:5" s="246" customFormat="1" ht="12.75">
      <c r="A14" s="290" t="s">
        <v>433</v>
      </c>
      <c r="B14" s="285"/>
      <c r="C14" s="272"/>
      <c r="D14" s="272"/>
      <c r="E14" s="273"/>
    </row>
    <row r="15" spans="1:5" s="261" customFormat="1" ht="12.75">
      <c r="A15" s="291" t="s">
        <v>434</v>
      </c>
      <c r="B15" s="285">
        <f>SUM(B16:B24)</f>
        <v>0</v>
      </c>
      <c r="C15" s="285">
        <f>SUM(C16:C24)</f>
        <v>0</v>
      </c>
      <c r="D15" s="285">
        <f>SUM(D16:D24)</f>
        <v>0</v>
      </c>
      <c r="E15" s="305">
        <f>SUM(E16:E24)</f>
        <v>0</v>
      </c>
    </row>
    <row r="16" spans="1:8" ht="12.75">
      <c r="A16" s="289" t="s">
        <v>422</v>
      </c>
      <c r="B16" s="285"/>
      <c r="C16" s="272"/>
      <c r="D16" s="272"/>
      <c r="E16" s="273"/>
      <c r="F16" s="246"/>
      <c r="G16" s="246"/>
      <c r="H16" s="246"/>
    </row>
    <row r="17" spans="1:8" ht="12.75">
      <c r="A17" s="290" t="s">
        <v>423</v>
      </c>
      <c r="B17" s="285"/>
      <c r="C17" s="272"/>
      <c r="D17" s="272"/>
      <c r="E17" s="273"/>
      <c r="F17" s="269"/>
      <c r="G17" s="269"/>
      <c r="H17" s="246"/>
    </row>
    <row r="18" spans="1:8" ht="12.75">
      <c r="A18" s="290" t="s">
        <v>424</v>
      </c>
      <c r="B18" s="285"/>
      <c r="C18" s="272"/>
      <c r="D18" s="272"/>
      <c r="E18" s="273"/>
      <c r="F18" s="269"/>
      <c r="G18" s="269"/>
      <c r="H18" s="246"/>
    </row>
    <row r="19" spans="1:8" ht="12.75">
      <c r="A19" s="291" t="s">
        <v>431</v>
      </c>
      <c r="B19" s="285"/>
      <c r="C19" s="272"/>
      <c r="D19" s="272"/>
      <c r="E19" s="273"/>
      <c r="F19" s="269"/>
      <c r="G19" s="269"/>
      <c r="H19" s="246"/>
    </row>
    <row r="20" spans="1:8" ht="12.75">
      <c r="A20" s="290" t="s">
        <v>425</v>
      </c>
      <c r="B20" s="285"/>
      <c r="C20" s="271"/>
      <c r="D20" s="271"/>
      <c r="E20" s="275"/>
      <c r="F20" s="269"/>
      <c r="G20" s="269"/>
      <c r="H20" s="246"/>
    </row>
    <row r="21" spans="1:5" s="261" customFormat="1" ht="12.75">
      <c r="A21" s="291" t="s">
        <v>426</v>
      </c>
      <c r="B21" s="285"/>
      <c r="C21" s="271"/>
      <c r="D21" s="271"/>
      <c r="E21" s="275"/>
    </row>
    <row r="22" spans="1:8" ht="12.75">
      <c r="A22" s="290" t="s">
        <v>427</v>
      </c>
      <c r="B22" s="285"/>
      <c r="C22" s="271"/>
      <c r="D22" s="271"/>
      <c r="E22" s="275"/>
      <c r="F22" s="269"/>
      <c r="G22" s="269"/>
      <c r="H22" s="246"/>
    </row>
    <row r="23" spans="1:8" ht="12.75">
      <c r="A23" s="290" t="s">
        <v>428</v>
      </c>
      <c r="B23" s="285"/>
      <c r="C23" s="272"/>
      <c r="D23" s="272"/>
      <c r="E23" s="273"/>
      <c r="F23" s="246"/>
      <c r="G23" s="246"/>
      <c r="H23" s="246"/>
    </row>
    <row r="24" spans="1:8" ht="12.75">
      <c r="A24" s="292" t="s">
        <v>429</v>
      </c>
      <c r="B24" s="285"/>
      <c r="C24" s="272"/>
      <c r="D24" s="272"/>
      <c r="E24" s="273"/>
      <c r="F24" s="246"/>
      <c r="G24" s="246"/>
      <c r="H24" s="246"/>
    </row>
    <row r="25" spans="1:8" ht="12.75">
      <c r="A25" s="293" t="s">
        <v>435</v>
      </c>
      <c r="B25" s="285"/>
      <c r="C25" s="272"/>
      <c r="D25" s="272"/>
      <c r="E25" s="273"/>
      <c r="F25" s="246"/>
      <c r="G25" s="246"/>
      <c r="H25" s="246"/>
    </row>
    <row r="26" spans="1:8" ht="12.75">
      <c r="A26" s="290" t="s">
        <v>432</v>
      </c>
      <c r="B26" s="286"/>
      <c r="C26" s="270"/>
      <c r="D26" s="270"/>
      <c r="E26" s="276"/>
      <c r="F26" s="246"/>
      <c r="G26" s="246"/>
      <c r="H26" s="246"/>
    </row>
    <row r="27" spans="1:8" ht="13.5" thickBot="1">
      <c r="A27" s="294" t="s">
        <v>430</v>
      </c>
      <c r="B27" s="287"/>
      <c r="C27" s="277"/>
      <c r="D27" s="277"/>
      <c r="E27" s="278"/>
      <c r="F27" s="246"/>
      <c r="G27" s="246"/>
      <c r="H27" s="246"/>
    </row>
    <row r="28" spans="1:8" ht="12.75">
      <c r="A28" s="297"/>
      <c r="B28" s="297"/>
      <c r="C28" s="297"/>
      <c r="D28" s="297"/>
      <c r="E28" s="297"/>
      <c r="F28" s="246"/>
      <c r="G28" s="246"/>
      <c r="H28" s="246"/>
    </row>
    <row r="29" spans="1:5" ht="25.5" customHeight="1">
      <c r="A29" s="341" t="s">
        <v>466</v>
      </c>
      <c r="B29" s="341"/>
      <c r="C29" s="341"/>
      <c r="D29" s="341"/>
      <c r="E29" s="341"/>
    </row>
    <row r="30" ht="13.5" thickBot="1">
      <c r="A30" s="296"/>
    </row>
    <row r="31" spans="1:5" s="2" customFormat="1" ht="18" customHeight="1" thickBot="1">
      <c r="A31" s="342" t="s">
        <v>475</v>
      </c>
      <c r="B31" s="343"/>
      <c r="C31" s="343"/>
      <c r="D31" s="343"/>
      <c r="E31" s="344"/>
    </row>
    <row r="32" spans="1:5" ht="12.75">
      <c r="A32" s="302" t="s">
        <v>476</v>
      </c>
      <c r="B32" s="303"/>
      <c r="C32" s="345" t="s">
        <v>481</v>
      </c>
      <c r="D32" s="345"/>
      <c r="E32" s="335"/>
    </row>
    <row r="33" spans="1:5" ht="12.75">
      <c r="A33" s="83" t="s">
        <v>477</v>
      </c>
      <c r="B33" s="272"/>
      <c r="C33" s="346"/>
      <c r="D33" s="346"/>
      <c r="E33" s="336"/>
    </row>
    <row r="34" spans="1:5" ht="12.75">
      <c r="A34" s="274" t="s">
        <v>478</v>
      </c>
      <c r="B34" s="338"/>
      <c r="C34" s="339"/>
      <c r="D34" s="339"/>
      <c r="E34" s="340"/>
    </row>
    <row r="35" spans="1:5" ht="12.75">
      <c r="A35" s="83" t="s">
        <v>479</v>
      </c>
      <c r="B35" s="272"/>
      <c r="C35" s="347" t="s">
        <v>482</v>
      </c>
      <c r="D35" s="347"/>
      <c r="E35" s="336"/>
    </row>
    <row r="36" spans="1:5" ht="13.5" thickBot="1">
      <c r="A36" s="84" t="s">
        <v>480</v>
      </c>
      <c r="B36" s="298"/>
      <c r="C36" s="348"/>
      <c r="D36" s="348"/>
      <c r="E36" s="337"/>
    </row>
    <row r="37" spans="1:5" s="61" customFormat="1" ht="18" customHeight="1" thickBot="1">
      <c r="A37" s="299" t="s">
        <v>112</v>
      </c>
      <c r="B37" s="300">
        <f>SUM(B33:B36)</f>
        <v>0</v>
      </c>
      <c r="C37" s="334" t="s">
        <v>112</v>
      </c>
      <c r="D37" s="334"/>
      <c r="E37" s="301">
        <f>SUM(E32:E36)</f>
        <v>0</v>
      </c>
    </row>
    <row r="38" ht="12.75">
      <c r="E38" s="261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C37:D37"/>
    <mergeCell ref="E32:E33"/>
    <mergeCell ref="E35:E36"/>
    <mergeCell ref="B34:E34"/>
    <mergeCell ref="A29:E29"/>
    <mergeCell ref="A31:E31"/>
    <mergeCell ref="C32:D33"/>
    <mergeCell ref="C35:D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4" customWidth="1"/>
    <col min="10" max="10" width="11.140625" style="44" customWidth="1"/>
    <col min="11" max="11" width="10.28125" style="44" customWidth="1"/>
    <col min="12" max="12" width="10.57421875" style="44" customWidth="1"/>
    <col min="13" max="13" width="9.140625" style="13" customWidth="1"/>
    <col min="14" max="14" width="9.00390625" style="13" customWidth="1"/>
  </cols>
  <sheetData>
    <row r="1" spans="11:13" ht="12.75">
      <c r="K1" s="359" t="s">
        <v>175</v>
      </c>
      <c r="L1" s="359"/>
      <c r="M1" s="359"/>
    </row>
    <row r="2" spans="11:13" ht="12.75">
      <c r="K2" s="359" t="s">
        <v>370</v>
      </c>
      <c r="L2" s="359"/>
      <c r="M2" s="359"/>
    </row>
    <row r="3" spans="11:12" ht="12.75">
      <c r="K3" s="13" t="s">
        <v>371</v>
      </c>
      <c r="L3" s="13"/>
    </row>
    <row r="4" spans="11:13" ht="12.75">
      <c r="K4" s="360" t="s">
        <v>487</v>
      </c>
      <c r="L4" s="360"/>
      <c r="M4" s="360"/>
    </row>
    <row r="5" spans="11:13" ht="12.75">
      <c r="K5" s="360" t="s">
        <v>467</v>
      </c>
      <c r="L5" s="360"/>
      <c r="M5" s="360"/>
    </row>
    <row r="8" spans="1:12" ht="15.75">
      <c r="A8" s="367" t="s">
        <v>176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</row>
    <row r="10" ht="13.5" thickBot="1"/>
    <row r="11" spans="1:14" ht="12.75">
      <c r="A11" s="368" t="s">
        <v>162</v>
      </c>
      <c r="B11" s="373" t="s">
        <v>528</v>
      </c>
      <c r="C11" s="373"/>
      <c r="D11" s="377" t="s">
        <v>333</v>
      </c>
      <c r="E11" s="384" t="s">
        <v>113</v>
      </c>
      <c r="F11" s="385"/>
      <c r="G11" s="386"/>
      <c r="H11" s="393" t="s">
        <v>112</v>
      </c>
      <c r="I11" s="386" t="s">
        <v>523</v>
      </c>
      <c r="J11" s="392"/>
      <c r="K11" s="392"/>
      <c r="L11" s="392"/>
      <c r="M11" s="390" t="s">
        <v>334</v>
      </c>
      <c r="N11" s="387" t="s">
        <v>112</v>
      </c>
    </row>
    <row r="12" spans="1:14" ht="12.75">
      <c r="A12" s="369"/>
      <c r="B12" s="374"/>
      <c r="C12" s="374"/>
      <c r="D12" s="378"/>
      <c r="E12" s="380" t="s">
        <v>490</v>
      </c>
      <c r="F12" s="381"/>
      <c r="G12" s="382"/>
      <c r="H12" s="394"/>
      <c r="I12" s="365" t="s">
        <v>490</v>
      </c>
      <c r="J12" s="366"/>
      <c r="K12" s="366"/>
      <c r="L12" s="366"/>
      <c r="M12" s="366"/>
      <c r="N12" s="388"/>
    </row>
    <row r="13" spans="1:14" ht="60" customHeight="1">
      <c r="A13" s="369"/>
      <c r="B13" s="375" t="s">
        <v>485</v>
      </c>
      <c r="C13" s="361" t="s">
        <v>114</v>
      </c>
      <c r="D13" s="378"/>
      <c r="E13" s="371" t="s">
        <v>163</v>
      </c>
      <c r="F13" s="371" t="s">
        <v>164</v>
      </c>
      <c r="G13" s="372"/>
      <c r="H13" s="394"/>
      <c r="I13" s="396" t="s">
        <v>335</v>
      </c>
      <c r="J13" s="363" t="s">
        <v>337</v>
      </c>
      <c r="K13" s="363" t="s">
        <v>165</v>
      </c>
      <c r="L13" s="363" t="s">
        <v>336</v>
      </c>
      <c r="M13" s="366"/>
      <c r="N13" s="388"/>
    </row>
    <row r="14" spans="1:14" ht="36.75" thickBot="1">
      <c r="A14" s="370"/>
      <c r="B14" s="376"/>
      <c r="C14" s="362"/>
      <c r="D14" s="379"/>
      <c r="E14" s="383"/>
      <c r="F14" s="140" t="s">
        <v>173</v>
      </c>
      <c r="G14" s="141" t="s">
        <v>174</v>
      </c>
      <c r="H14" s="395"/>
      <c r="I14" s="397"/>
      <c r="J14" s="364"/>
      <c r="K14" s="364"/>
      <c r="L14" s="364"/>
      <c r="M14" s="391"/>
      <c r="N14" s="389"/>
    </row>
    <row r="15" spans="1:14" ht="13.5" thickBot="1">
      <c r="A15" s="85">
        <v>1</v>
      </c>
      <c r="B15" s="86">
        <v>2</v>
      </c>
      <c r="C15" s="87">
        <v>3</v>
      </c>
      <c r="D15" s="142">
        <v>4</v>
      </c>
      <c r="E15" s="143">
        <v>5</v>
      </c>
      <c r="F15" s="143">
        <v>6</v>
      </c>
      <c r="G15" s="144">
        <v>7</v>
      </c>
      <c r="H15" s="168">
        <v>8</v>
      </c>
      <c r="I15" s="262">
        <v>9</v>
      </c>
      <c r="J15" s="145">
        <v>10</v>
      </c>
      <c r="K15" s="145">
        <v>11</v>
      </c>
      <c r="L15" s="145">
        <v>12</v>
      </c>
      <c r="M15" s="146">
        <v>13</v>
      </c>
      <c r="N15" s="147">
        <v>14</v>
      </c>
    </row>
    <row r="16" spans="1:14" ht="18" customHeight="1">
      <c r="A16" s="96" t="s">
        <v>166</v>
      </c>
      <c r="B16" s="171">
        <v>801</v>
      </c>
      <c r="C16" s="138">
        <v>80104</v>
      </c>
      <c r="D16" s="148"/>
      <c r="E16" s="149"/>
      <c r="F16" s="149"/>
      <c r="G16" s="150"/>
      <c r="H16" s="172">
        <f>SUM(D16:G16)</f>
        <v>0</v>
      </c>
      <c r="I16" s="166"/>
      <c r="J16" s="151"/>
      <c r="K16" s="151"/>
      <c r="L16" s="151"/>
      <c r="M16" s="152"/>
      <c r="N16" s="153"/>
    </row>
    <row r="17" spans="1:14" ht="18" customHeight="1">
      <c r="A17" s="10" t="s">
        <v>167</v>
      </c>
      <c r="B17" s="80">
        <v>801</v>
      </c>
      <c r="C17" s="81">
        <v>80104</v>
      </c>
      <c r="D17" s="154"/>
      <c r="E17" s="46"/>
      <c r="F17" s="46"/>
      <c r="G17" s="155"/>
      <c r="H17" s="47">
        <f aca="true" t="shared" si="0" ref="H17:H25">SUM(D17:G17)</f>
        <v>0</v>
      </c>
      <c r="I17" s="51"/>
      <c r="J17" s="45"/>
      <c r="K17" s="45"/>
      <c r="L17" s="45"/>
      <c r="M17" s="152"/>
      <c r="N17" s="153">
        <f>SUM(K17:M17)</f>
        <v>0</v>
      </c>
    </row>
    <row r="18" spans="1:14" ht="18" customHeight="1">
      <c r="A18" s="10" t="s">
        <v>168</v>
      </c>
      <c r="B18" s="80">
        <v>801</v>
      </c>
      <c r="C18" s="81">
        <v>80104</v>
      </c>
      <c r="D18" s="154"/>
      <c r="E18" s="46"/>
      <c r="F18" s="46"/>
      <c r="G18" s="155"/>
      <c r="H18" s="47">
        <f t="shared" si="0"/>
        <v>0</v>
      </c>
      <c r="I18" s="51"/>
      <c r="J18" s="45"/>
      <c r="K18" s="45"/>
      <c r="L18" s="45"/>
      <c r="M18" s="152"/>
      <c r="N18" s="153">
        <f>SUM(K18:M18)</f>
        <v>0</v>
      </c>
    </row>
    <row r="19" spans="1:14" ht="18" customHeight="1">
      <c r="A19" s="10" t="s">
        <v>169</v>
      </c>
      <c r="B19" s="80">
        <v>801</v>
      </c>
      <c r="C19" s="81">
        <v>80104</v>
      </c>
      <c r="D19" s="154"/>
      <c r="E19" s="46"/>
      <c r="F19" s="46"/>
      <c r="G19" s="155"/>
      <c r="H19" s="47">
        <f t="shared" si="0"/>
        <v>0</v>
      </c>
      <c r="I19" s="51"/>
      <c r="J19" s="45"/>
      <c r="K19" s="45"/>
      <c r="L19" s="45"/>
      <c r="M19" s="152"/>
      <c r="N19" s="153">
        <f>SUM(K19:M19)</f>
        <v>0</v>
      </c>
    </row>
    <row r="20" spans="1:14" ht="18" customHeight="1">
      <c r="A20" s="10" t="s">
        <v>170</v>
      </c>
      <c r="B20" s="80">
        <v>801</v>
      </c>
      <c r="C20" s="81">
        <v>80104</v>
      </c>
      <c r="D20" s="154"/>
      <c r="E20" s="46"/>
      <c r="F20" s="46"/>
      <c r="G20" s="155"/>
      <c r="H20" s="47">
        <f t="shared" si="0"/>
        <v>0</v>
      </c>
      <c r="I20" s="51"/>
      <c r="J20" s="45"/>
      <c r="K20" s="45"/>
      <c r="L20" s="45"/>
      <c r="M20" s="152"/>
      <c r="N20" s="153">
        <f>SUM(K20:M20)</f>
        <v>0</v>
      </c>
    </row>
    <row r="21" spans="1:14" ht="18" customHeight="1" thickBot="1">
      <c r="A21" s="31" t="s">
        <v>171</v>
      </c>
      <c r="B21" s="173">
        <v>801</v>
      </c>
      <c r="C21" s="174">
        <v>80104</v>
      </c>
      <c r="D21" s="175"/>
      <c r="E21" s="49"/>
      <c r="F21" s="49"/>
      <c r="G21" s="176"/>
      <c r="H21" s="50">
        <f t="shared" si="0"/>
        <v>0</v>
      </c>
      <c r="I21" s="167"/>
      <c r="J21" s="157"/>
      <c r="K21" s="157"/>
      <c r="L21" s="157"/>
      <c r="M21" s="152"/>
      <c r="N21" s="153">
        <f>SUM(K21:M21)</f>
        <v>0</v>
      </c>
    </row>
    <row r="22" spans="1:14" ht="39" customHeight="1" thickBot="1">
      <c r="A22" s="169" t="s">
        <v>172</v>
      </c>
      <c r="B22" s="170">
        <v>801</v>
      </c>
      <c r="C22" s="139">
        <v>80104</v>
      </c>
      <c r="D22" s="178">
        <f>SUM(D16:D21)</f>
        <v>0</v>
      </c>
      <c r="E22" s="179">
        <f>SUM(E16:E21)</f>
        <v>0</v>
      </c>
      <c r="F22" s="179"/>
      <c r="G22" s="177"/>
      <c r="H22" s="267">
        <f>SUM(H16:H21)</f>
        <v>0</v>
      </c>
      <c r="I22" s="263"/>
      <c r="J22" s="160"/>
      <c r="K22" s="160">
        <f>SUM(K16:K21)</f>
        <v>0</v>
      </c>
      <c r="L22" s="160"/>
      <c r="M22" s="146">
        <f>SUM(M16:M21)</f>
        <v>0</v>
      </c>
      <c r="N22" s="147">
        <f>SUM(N16:N21)</f>
        <v>0</v>
      </c>
    </row>
    <row r="23" spans="1:14" ht="25.5">
      <c r="A23" s="184" t="s">
        <v>177</v>
      </c>
      <c r="B23" s="91">
        <v>854</v>
      </c>
      <c r="C23" s="138">
        <v>85495</v>
      </c>
      <c r="D23" s="148"/>
      <c r="E23" s="149"/>
      <c r="F23" s="149"/>
      <c r="G23" s="150"/>
      <c r="H23" s="172">
        <f t="shared" si="0"/>
        <v>0</v>
      </c>
      <c r="I23" s="166"/>
      <c r="J23" s="151"/>
      <c r="K23" s="151"/>
      <c r="L23" s="151"/>
      <c r="M23" s="152"/>
      <c r="N23" s="153">
        <f>SUM(K23:M23)</f>
        <v>0</v>
      </c>
    </row>
    <row r="24" spans="1:14" ht="25.5">
      <c r="A24" s="95" t="s">
        <v>178</v>
      </c>
      <c r="B24" s="83">
        <v>854</v>
      </c>
      <c r="C24" s="81">
        <v>85495</v>
      </c>
      <c r="D24" s="154"/>
      <c r="E24" s="46"/>
      <c r="F24" s="46"/>
      <c r="G24" s="155"/>
      <c r="H24" s="47">
        <f t="shared" si="0"/>
        <v>0</v>
      </c>
      <c r="I24" s="51"/>
      <c r="J24" s="45"/>
      <c r="K24" s="45"/>
      <c r="L24" s="45"/>
      <c r="M24" s="46"/>
      <c r="N24" s="47">
        <f>SUM(K24:M24)</f>
        <v>0</v>
      </c>
    </row>
    <row r="25" spans="1:14" ht="26.25" thickBot="1">
      <c r="A25" s="185" t="s">
        <v>179</v>
      </c>
      <c r="B25" s="84">
        <v>854</v>
      </c>
      <c r="C25" s="82">
        <v>85495</v>
      </c>
      <c r="D25" s="175"/>
      <c r="E25" s="49"/>
      <c r="F25" s="49"/>
      <c r="G25" s="176"/>
      <c r="H25" s="50">
        <f t="shared" si="0"/>
        <v>0</v>
      </c>
      <c r="I25" s="264"/>
      <c r="J25" s="48"/>
      <c r="K25" s="48"/>
      <c r="L25" s="157"/>
      <c r="M25" s="156"/>
      <c r="N25" s="50">
        <f>SUM(K25:M25)</f>
        <v>0</v>
      </c>
    </row>
    <row r="26" spans="1:14" ht="39" customHeight="1" thickBot="1">
      <c r="A26" s="90" t="s">
        <v>180</v>
      </c>
      <c r="B26" s="89">
        <v>854</v>
      </c>
      <c r="C26" s="88">
        <v>85495</v>
      </c>
      <c r="D26" s="161">
        <f>SUM(D23:D25)</f>
        <v>0</v>
      </c>
      <c r="E26" s="162">
        <f>SUM(E23:E25)</f>
        <v>0</v>
      </c>
      <c r="F26" s="162"/>
      <c r="G26" s="162"/>
      <c r="H26" s="165">
        <f>SUM(H23:H25)</f>
        <v>0</v>
      </c>
      <c r="I26" s="265"/>
      <c r="J26" s="162"/>
      <c r="K26" s="162">
        <f>SUM(K23:K25)</f>
        <v>0</v>
      </c>
      <c r="L26" s="160"/>
      <c r="M26" s="146"/>
      <c r="N26" s="165"/>
    </row>
    <row r="27" spans="1:14" ht="39" thickBot="1">
      <c r="A27" s="90" t="s">
        <v>181</v>
      </c>
      <c r="B27" s="89">
        <v>600</v>
      </c>
      <c r="C27" s="88">
        <v>60014</v>
      </c>
      <c r="D27" s="158"/>
      <c r="E27" s="146"/>
      <c r="F27" s="146"/>
      <c r="G27" s="159"/>
      <c r="H27" s="165">
        <f>SUM(D27:E27)</f>
        <v>0</v>
      </c>
      <c r="I27" s="263"/>
      <c r="J27" s="160"/>
      <c r="K27" s="160"/>
      <c r="L27" s="160"/>
      <c r="M27" s="146"/>
      <c r="N27" s="147"/>
    </row>
    <row r="28" spans="1:14" ht="39" thickBot="1">
      <c r="A28" s="90" t="s">
        <v>6</v>
      </c>
      <c r="B28" s="89">
        <v>600</v>
      </c>
      <c r="C28" s="88">
        <v>60016</v>
      </c>
      <c r="D28" s="161"/>
      <c r="E28" s="162"/>
      <c r="F28" s="162"/>
      <c r="G28" s="163"/>
      <c r="H28" s="165">
        <f>SUM(D28:E28)</f>
        <v>0</v>
      </c>
      <c r="I28" s="266"/>
      <c r="J28" s="164"/>
      <c r="K28" s="164"/>
      <c r="L28" s="164"/>
      <c r="M28" s="162"/>
      <c r="N28" s="165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F13:G13"/>
    <mergeCell ref="B11:C12"/>
    <mergeCell ref="B13:B14"/>
    <mergeCell ref="D11:D14"/>
    <mergeCell ref="E12:G12"/>
    <mergeCell ref="E13:E14"/>
    <mergeCell ref="E11:G11"/>
    <mergeCell ref="K1:M1"/>
    <mergeCell ref="K2:M2"/>
    <mergeCell ref="K4:M4"/>
    <mergeCell ref="K5:M5"/>
    <mergeCell ref="C13:C14"/>
    <mergeCell ref="L13:L14"/>
    <mergeCell ref="I12:L12"/>
    <mergeCell ref="K13:K14"/>
    <mergeCell ref="A8:L8"/>
    <mergeCell ref="A11:A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1" customWidth="1"/>
    <col min="5" max="12" width="9.7109375" style="61" customWidth="1"/>
    <col min="13" max="17" width="9.140625" style="61" customWidth="1"/>
  </cols>
  <sheetData>
    <row r="1" spans="10:12" ht="12.75">
      <c r="J1" s="360" t="s">
        <v>153</v>
      </c>
      <c r="K1" s="360"/>
      <c r="L1" s="360"/>
    </row>
    <row r="2" spans="10:12" ht="12.75">
      <c r="J2" s="360" t="s">
        <v>486</v>
      </c>
      <c r="K2" s="360"/>
      <c r="L2" s="360"/>
    </row>
    <row r="3" spans="10:12" ht="12.75">
      <c r="J3" s="360" t="s">
        <v>487</v>
      </c>
      <c r="K3" s="360"/>
      <c r="L3" s="360"/>
    </row>
    <row r="4" spans="10:12" ht="12.75">
      <c r="J4" s="360" t="s">
        <v>357</v>
      </c>
      <c r="K4" s="360"/>
      <c r="L4" s="360"/>
    </row>
    <row r="6" spans="1:12" ht="15.75">
      <c r="A6" s="412" t="s">
        <v>154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</row>
    <row r="7" spans="1:12" ht="15.75">
      <c r="A7" s="412" t="s">
        <v>155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</row>
    <row r="8" ht="13.5" thickBot="1"/>
    <row r="9" spans="1:12" ht="25.5" customHeight="1">
      <c r="A9" s="398" t="s">
        <v>121</v>
      </c>
      <c r="B9" s="399"/>
      <c r="C9" s="399"/>
      <c r="D9" s="400"/>
      <c r="E9" s="413" t="s">
        <v>115</v>
      </c>
      <c r="F9" s="399"/>
      <c r="G9" s="399"/>
      <c r="H9" s="399"/>
      <c r="I9" s="399"/>
      <c r="J9" s="399"/>
      <c r="K9" s="399"/>
      <c r="L9" s="400"/>
    </row>
    <row r="10" spans="1:12" ht="12.75">
      <c r="A10" s="401"/>
      <c r="B10" s="402"/>
      <c r="C10" s="402"/>
      <c r="D10" s="403"/>
      <c r="E10" s="411" t="s">
        <v>118</v>
      </c>
      <c r="F10" s="402"/>
      <c r="G10" s="402" t="s">
        <v>120</v>
      </c>
      <c r="H10" s="402"/>
      <c r="I10" s="402"/>
      <c r="J10" s="402"/>
      <c r="K10" s="402"/>
      <c r="L10" s="403"/>
    </row>
    <row r="11" spans="1:12" ht="13.5" thickBot="1">
      <c r="A11" s="404"/>
      <c r="B11" s="405"/>
      <c r="C11" s="405"/>
      <c r="D11" s="406"/>
      <c r="E11" s="52" t="s">
        <v>116</v>
      </c>
      <c r="F11" s="53" t="s">
        <v>119</v>
      </c>
      <c r="G11" s="53">
        <v>2003</v>
      </c>
      <c r="H11" s="53">
        <v>2004</v>
      </c>
      <c r="I11" s="53"/>
      <c r="J11" s="53"/>
      <c r="K11" s="53"/>
      <c r="L11" s="57"/>
    </row>
    <row r="12" spans="1:12" ht="13.5" thickBot="1">
      <c r="A12" s="407">
        <v>1</v>
      </c>
      <c r="B12" s="408"/>
      <c r="C12" s="408"/>
      <c r="D12" s="409"/>
      <c r="E12" s="63">
        <v>2</v>
      </c>
      <c r="F12" s="56">
        <v>3</v>
      </c>
      <c r="G12" s="56">
        <v>4</v>
      </c>
      <c r="H12" s="56">
        <v>5</v>
      </c>
      <c r="I12" s="56">
        <v>6</v>
      </c>
      <c r="J12" s="56">
        <v>7</v>
      </c>
      <c r="K12" s="56">
        <v>8</v>
      </c>
      <c r="L12" s="62">
        <v>9</v>
      </c>
    </row>
    <row r="13" spans="1:12" ht="25.5">
      <c r="A13" s="77" t="s">
        <v>122</v>
      </c>
      <c r="B13" s="78"/>
      <c r="C13" s="78"/>
      <c r="D13" s="79" t="s">
        <v>125</v>
      </c>
      <c r="E13" s="69"/>
      <c r="F13" s="70"/>
      <c r="G13" s="70"/>
      <c r="H13" s="70"/>
      <c r="I13" s="70"/>
      <c r="J13" s="70"/>
      <c r="K13" s="70"/>
      <c r="L13" s="71"/>
    </row>
    <row r="14" spans="1:12" ht="25.5" customHeight="1">
      <c r="A14" s="58" t="s">
        <v>123</v>
      </c>
      <c r="B14" s="6"/>
      <c r="C14" s="6"/>
      <c r="D14" s="64" t="s">
        <v>126</v>
      </c>
      <c r="E14" s="76">
        <f>E16+EE28+E29</f>
        <v>0</v>
      </c>
      <c r="F14" s="54">
        <f aca="true" t="shared" si="0" ref="F14:L14">F16+EF28+F29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64">
        <f t="shared" si="0"/>
        <v>0</v>
      </c>
    </row>
    <row r="15" spans="1:12" ht="12.75">
      <c r="A15" s="58"/>
      <c r="B15" s="6"/>
      <c r="C15" s="6"/>
      <c r="D15" s="64" t="s">
        <v>127</v>
      </c>
      <c r="E15" s="76"/>
      <c r="F15" s="54"/>
      <c r="G15" s="54"/>
      <c r="H15" s="54"/>
      <c r="I15" s="54"/>
      <c r="J15" s="54"/>
      <c r="K15" s="54"/>
      <c r="L15" s="64"/>
    </row>
    <row r="16" spans="1:12" ht="25.5" customHeight="1">
      <c r="A16" s="58"/>
      <c r="B16" s="6">
        <v>1</v>
      </c>
      <c r="C16" s="6"/>
      <c r="D16" s="64" t="s">
        <v>128</v>
      </c>
      <c r="E16" s="76">
        <f>SUM(E18:E27)</f>
        <v>0</v>
      </c>
      <c r="F16" s="54">
        <f aca="true" t="shared" si="1" ref="F16:L16">SUM(F18:F27)</f>
        <v>0</v>
      </c>
      <c r="G16" s="54">
        <f t="shared" si="1"/>
        <v>0</v>
      </c>
      <c r="H16" s="54">
        <f t="shared" si="1"/>
        <v>0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64">
        <f t="shared" si="1"/>
        <v>0</v>
      </c>
    </row>
    <row r="17" spans="1:12" ht="12.75">
      <c r="A17" s="58"/>
      <c r="B17" s="6"/>
      <c r="C17" s="6"/>
      <c r="D17" s="64" t="s">
        <v>129</v>
      </c>
      <c r="E17" s="72"/>
      <c r="F17" s="54"/>
      <c r="G17" s="54"/>
      <c r="H17" s="54"/>
      <c r="I17" s="54"/>
      <c r="J17" s="54"/>
      <c r="K17" s="54"/>
      <c r="L17" s="73"/>
    </row>
    <row r="18" spans="1:12" ht="12.75">
      <c r="A18" s="58"/>
      <c r="B18" s="6"/>
      <c r="C18" s="6" t="s">
        <v>130</v>
      </c>
      <c r="D18" s="64" t="s">
        <v>141</v>
      </c>
      <c r="E18" s="72"/>
      <c r="F18" s="54"/>
      <c r="G18" s="54" t="s">
        <v>117</v>
      </c>
      <c r="H18" s="54"/>
      <c r="I18" s="54"/>
      <c r="J18" s="54"/>
      <c r="K18" s="54"/>
      <c r="L18" s="73"/>
    </row>
    <row r="19" spans="1:12" ht="12.75">
      <c r="A19" s="58"/>
      <c r="B19" s="6"/>
      <c r="C19" s="6" t="s">
        <v>131</v>
      </c>
      <c r="D19" s="64" t="s">
        <v>142</v>
      </c>
      <c r="E19" s="72"/>
      <c r="F19" s="54"/>
      <c r="G19" s="54"/>
      <c r="H19" s="54"/>
      <c r="I19" s="54"/>
      <c r="J19" s="54"/>
      <c r="K19" s="54"/>
      <c r="L19" s="73"/>
    </row>
    <row r="20" spans="1:12" ht="12.75">
      <c r="A20" s="58"/>
      <c r="B20" s="6"/>
      <c r="C20" s="6" t="s">
        <v>132</v>
      </c>
      <c r="D20" s="64" t="s">
        <v>143</v>
      </c>
      <c r="E20" s="72"/>
      <c r="F20" s="54"/>
      <c r="G20" s="54"/>
      <c r="H20" s="54"/>
      <c r="I20" s="54"/>
      <c r="J20" s="54"/>
      <c r="K20" s="54"/>
      <c r="L20" s="73"/>
    </row>
    <row r="21" spans="1:12" ht="12.75">
      <c r="A21" s="58"/>
      <c r="B21" s="6"/>
      <c r="C21" s="6" t="s">
        <v>133</v>
      </c>
      <c r="D21" s="64" t="s">
        <v>144</v>
      </c>
      <c r="E21" s="72"/>
      <c r="F21" s="54"/>
      <c r="G21" s="54"/>
      <c r="H21" s="54"/>
      <c r="I21" s="54"/>
      <c r="J21" s="54"/>
      <c r="K21" s="54"/>
      <c r="L21" s="73"/>
    </row>
    <row r="22" spans="1:12" ht="12.75">
      <c r="A22" s="58"/>
      <c r="B22" s="6"/>
      <c r="C22" s="6" t="s">
        <v>134</v>
      </c>
      <c r="D22" s="64" t="s">
        <v>145</v>
      </c>
      <c r="E22" s="72"/>
      <c r="F22" s="54"/>
      <c r="G22" s="54"/>
      <c r="H22" s="54"/>
      <c r="I22" s="54"/>
      <c r="J22" s="54"/>
      <c r="K22" s="54"/>
      <c r="L22" s="73"/>
    </row>
    <row r="23" spans="1:12" ht="12.75">
      <c r="A23" s="58"/>
      <c r="B23" s="6"/>
      <c r="C23" s="6" t="s">
        <v>135</v>
      </c>
      <c r="D23" s="64" t="s">
        <v>146</v>
      </c>
      <c r="E23" s="72"/>
      <c r="F23" s="54"/>
      <c r="G23" s="54"/>
      <c r="H23" s="54"/>
      <c r="I23" s="54"/>
      <c r="J23" s="54"/>
      <c r="K23" s="54"/>
      <c r="L23" s="73"/>
    </row>
    <row r="24" spans="1:12" ht="12.75">
      <c r="A24" s="58"/>
      <c r="B24" s="6"/>
      <c r="C24" s="6" t="s">
        <v>136</v>
      </c>
      <c r="D24" s="64" t="s">
        <v>147</v>
      </c>
      <c r="E24" s="72"/>
      <c r="F24" s="54"/>
      <c r="G24" s="54"/>
      <c r="H24" s="54"/>
      <c r="I24" s="54"/>
      <c r="J24" s="54"/>
      <c r="K24" s="54"/>
      <c r="L24" s="73"/>
    </row>
    <row r="25" spans="1:12" ht="12.75">
      <c r="A25" s="58"/>
      <c r="B25" s="6"/>
      <c r="C25" s="6" t="s">
        <v>137</v>
      </c>
      <c r="D25" s="64" t="s">
        <v>148</v>
      </c>
      <c r="E25" s="72"/>
      <c r="F25" s="54"/>
      <c r="G25" s="54"/>
      <c r="H25" s="54"/>
      <c r="I25" s="54"/>
      <c r="J25" s="54"/>
      <c r="K25" s="54"/>
      <c r="L25" s="73"/>
    </row>
    <row r="26" spans="1:12" ht="12.75">
      <c r="A26" s="58"/>
      <c r="B26" s="6"/>
      <c r="C26" s="6" t="s">
        <v>138</v>
      </c>
      <c r="D26" s="64" t="s">
        <v>149</v>
      </c>
      <c r="E26" s="72"/>
      <c r="F26" s="54"/>
      <c r="G26" s="54"/>
      <c r="H26" s="54"/>
      <c r="I26" s="54"/>
      <c r="J26" s="54"/>
      <c r="K26" s="54"/>
      <c r="L26" s="73"/>
    </row>
    <row r="27" spans="1:12" ht="12.75">
      <c r="A27" s="7"/>
      <c r="B27" s="8"/>
      <c r="C27" s="8" t="s">
        <v>139</v>
      </c>
      <c r="D27" s="65" t="s">
        <v>150</v>
      </c>
      <c r="E27" s="72"/>
      <c r="F27" s="54"/>
      <c r="G27" s="54"/>
      <c r="H27" s="54"/>
      <c r="I27" s="54"/>
      <c r="J27" s="54"/>
      <c r="K27" s="54"/>
      <c r="L27" s="73"/>
    </row>
    <row r="28" spans="1:12" ht="25.5">
      <c r="A28" s="58"/>
      <c r="B28" s="6">
        <v>2</v>
      </c>
      <c r="C28" s="6"/>
      <c r="D28" s="64" t="s">
        <v>151</v>
      </c>
      <c r="E28" s="72"/>
      <c r="F28" s="54"/>
      <c r="G28" s="54"/>
      <c r="H28" s="54"/>
      <c r="I28" s="54"/>
      <c r="J28" s="54"/>
      <c r="K28" s="54"/>
      <c r="L28" s="73"/>
    </row>
    <row r="29" spans="1:12" ht="26.25" thickBot="1">
      <c r="A29" s="66"/>
      <c r="B29" s="67">
        <v>3</v>
      </c>
      <c r="C29" s="67"/>
      <c r="D29" s="68" t="s">
        <v>152</v>
      </c>
      <c r="E29" s="74"/>
      <c r="F29" s="55"/>
      <c r="G29" s="55"/>
      <c r="H29" s="55"/>
      <c r="I29" s="55"/>
      <c r="J29" s="55"/>
      <c r="K29" s="55"/>
      <c r="L29" s="75"/>
    </row>
    <row r="30" spans="1:12" ht="41.25" customHeight="1">
      <c r="A30" s="398" t="s">
        <v>121</v>
      </c>
      <c r="B30" s="399"/>
      <c r="C30" s="399"/>
      <c r="D30" s="400"/>
      <c r="E30" s="414" t="s">
        <v>157</v>
      </c>
      <c r="F30" s="415"/>
      <c r="G30" s="415"/>
      <c r="H30" s="413"/>
      <c r="I30" s="420" t="s">
        <v>156</v>
      </c>
      <c r="J30" s="415"/>
      <c r="K30" s="415"/>
      <c r="L30" s="416"/>
    </row>
    <row r="31" spans="1:12" ht="12.75" customHeight="1">
      <c r="A31" s="401"/>
      <c r="B31" s="402"/>
      <c r="C31" s="402"/>
      <c r="D31" s="403"/>
      <c r="E31" s="411" t="s">
        <v>118</v>
      </c>
      <c r="F31" s="402"/>
      <c r="G31" s="410" t="s">
        <v>120</v>
      </c>
      <c r="H31" s="411"/>
      <c r="I31" s="410" t="s">
        <v>118</v>
      </c>
      <c r="J31" s="411"/>
      <c r="K31" s="410" t="s">
        <v>120</v>
      </c>
      <c r="L31" s="421"/>
    </row>
    <row r="32" spans="1:12" ht="13.5" thickBot="1">
      <c r="A32" s="404"/>
      <c r="B32" s="405"/>
      <c r="C32" s="405"/>
      <c r="D32" s="406"/>
      <c r="E32" s="52" t="s">
        <v>116</v>
      </c>
      <c r="F32" s="53" t="s">
        <v>119</v>
      </c>
      <c r="G32" s="53">
        <v>2003</v>
      </c>
      <c r="H32" s="53">
        <v>2004</v>
      </c>
      <c r="I32" s="53" t="s">
        <v>116</v>
      </c>
      <c r="J32" s="53" t="s">
        <v>119</v>
      </c>
      <c r="K32" s="53">
        <v>2003</v>
      </c>
      <c r="L32" s="57">
        <v>2004</v>
      </c>
    </row>
    <row r="33" spans="1:12" ht="13.5" thickBot="1">
      <c r="A33" s="407">
        <v>1</v>
      </c>
      <c r="B33" s="408"/>
      <c r="C33" s="408"/>
      <c r="D33" s="409"/>
      <c r="E33" s="63">
        <v>2</v>
      </c>
      <c r="F33" s="56">
        <v>3</v>
      </c>
      <c r="G33" s="56">
        <v>4</v>
      </c>
      <c r="H33" s="56">
        <v>5</v>
      </c>
      <c r="I33" s="56">
        <v>6</v>
      </c>
      <c r="J33" s="56">
        <v>7</v>
      </c>
      <c r="K33" s="56">
        <v>8</v>
      </c>
      <c r="L33" s="62">
        <v>9</v>
      </c>
    </row>
    <row r="34" spans="1:12" ht="25.5">
      <c r="A34" s="77" t="s">
        <v>122</v>
      </c>
      <c r="B34" s="78"/>
      <c r="C34" s="78"/>
      <c r="D34" s="79" t="s">
        <v>125</v>
      </c>
      <c r="E34" s="69"/>
      <c r="F34" s="70"/>
      <c r="G34" s="70"/>
      <c r="H34" s="70"/>
      <c r="I34" s="70"/>
      <c r="J34" s="70"/>
      <c r="K34" s="70"/>
      <c r="L34" s="71"/>
    </row>
    <row r="35" spans="1:12" ht="12.75">
      <c r="A35" s="58" t="s">
        <v>123</v>
      </c>
      <c r="B35" s="6"/>
      <c r="C35" s="6"/>
      <c r="D35" s="64" t="s">
        <v>126</v>
      </c>
      <c r="E35" s="76">
        <f aca="true" t="shared" si="2" ref="E35:L35">E37+EE49+E50</f>
        <v>0</v>
      </c>
      <c r="F35" s="54">
        <f t="shared" si="2"/>
        <v>0</v>
      </c>
      <c r="G35" s="54">
        <f t="shared" si="2"/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64">
        <f t="shared" si="2"/>
        <v>0</v>
      </c>
    </row>
    <row r="36" spans="1:12" ht="12.75">
      <c r="A36" s="58"/>
      <c r="B36" s="6"/>
      <c r="C36" s="6"/>
      <c r="D36" s="64" t="s">
        <v>127</v>
      </c>
      <c r="E36" s="76"/>
      <c r="F36" s="54"/>
      <c r="G36" s="54"/>
      <c r="H36" s="54"/>
      <c r="I36" s="54"/>
      <c r="J36" s="54"/>
      <c r="K36" s="54"/>
      <c r="L36" s="64"/>
    </row>
    <row r="37" spans="1:12" ht="12.75">
      <c r="A37" s="58"/>
      <c r="B37" s="6">
        <v>1</v>
      </c>
      <c r="C37" s="6"/>
      <c r="D37" s="64" t="s">
        <v>128</v>
      </c>
      <c r="E37" s="76">
        <f>SUM(E39:E48)</f>
        <v>0</v>
      </c>
      <c r="F37" s="54">
        <f aca="true" t="shared" si="3" ref="F37:L37">SUM(F39:F48)</f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64">
        <f t="shared" si="3"/>
        <v>0</v>
      </c>
    </row>
    <row r="38" spans="1:12" ht="12.75">
      <c r="A38" s="58"/>
      <c r="B38" s="6"/>
      <c r="C38" s="6"/>
      <c r="D38" s="64" t="s">
        <v>129</v>
      </c>
      <c r="E38" s="72"/>
      <c r="F38" s="54"/>
      <c r="G38" s="54"/>
      <c r="H38" s="54"/>
      <c r="I38" s="54"/>
      <c r="J38" s="54"/>
      <c r="K38" s="54"/>
      <c r="L38" s="73"/>
    </row>
    <row r="39" spans="1:12" ht="12.75">
      <c r="A39" s="58"/>
      <c r="B39" s="6"/>
      <c r="C39" s="6" t="s">
        <v>130</v>
      </c>
      <c r="D39" s="64" t="s">
        <v>141</v>
      </c>
      <c r="E39" s="72"/>
      <c r="F39" s="54"/>
      <c r="G39" s="54" t="s">
        <v>117</v>
      </c>
      <c r="H39" s="54"/>
      <c r="I39" s="54"/>
      <c r="J39" s="54"/>
      <c r="K39" s="54"/>
      <c r="L39" s="73"/>
    </row>
    <row r="40" spans="1:12" ht="12.75">
      <c r="A40" s="58"/>
      <c r="B40" s="6"/>
      <c r="C40" s="6" t="s">
        <v>131</v>
      </c>
      <c r="D40" s="64" t="s">
        <v>142</v>
      </c>
      <c r="E40" s="72"/>
      <c r="F40" s="54"/>
      <c r="G40" s="54"/>
      <c r="H40" s="54"/>
      <c r="I40" s="54"/>
      <c r="J40" s="54"/>
      <c r="K40" s="54"/>
      <c r="L40" s="73"/>
    </row>
    <row r="41" spans="1:12" ht="12.75">
      <c r="A41" s="58"/>
      <c r="B41" s="6"/>
      <c r="C41" s="6" t="s">
        <v>132</v>
      </c>
      <c r="D41" s="64" t="s">
        <v>143</v>
      </c>
      <c r="E41" s="72"/>
      <c r="F41" s="54"/>
      <c r="G41" s="54"/>
      <c r="H41" s="54"/>
      <c r="I41" s="54"/>
      <c r="J41" s="54"/>
      <c r="K41" s="54"/>
      <c r="L41" s="73"/>
    </row>
    <row r="42" spans="1:12" ht="12.75">
      <c r="A42" s="58"/>
      <c r="B42" s="6"/>
      <c r="C42" s="6" t="s">
        <v>133</v>
      </c>
      <c r="D42" s="64" t="s">
        <v>144</v>
      </c>
      <c r="E42" s="72"/>
      <c r="F42" s="54"/>
      <c r="G42" s="54"/>
      <c r="H42" s="54"/>
      <c r="I42" s="54"/>
      <c r="J42" s="54"/>
      <c r="K42" s="54"/>
      <c r="L42" s="73"/>
    </row>
    <row r="43" spans="1:12" ht="12.75">
      <c r="A43" s="58"/>
      <c r="B43" s="6"/>
      <c r="C43" s="6" t="s">
        <v>134</v>
      </c>
      <c r="D43" s="64" t="s">
        <v>145</v>
      </c>
      <c r="E43" s="72"/>
      <c r="F43" s="54"/>
      <c r="G43" s="54"/>
      <c r="H43" s="54"/>
      <c r="I43" s="54"/>
      <c r="J43" s="54"/>
      <c r="K43" s="54"/>
      <c r="L43" s="73"/>
    </row>
    <row r="44" spans="1:12" ht="12.75">
      <c r="A44" s="58"/>
      <c r="B44" s="6"/>
      <c r="C44" s="6" t="s">
        <v>135</v>
      </c>
      <c r="D44" s="64" t="s">
        <v>146</v>
      </c>
      <c r="E44" s="72"/>
      <c r="F44" s="54"/>
      <c r="G44" s="54"/>
      <c r="H44" s="54"/>
      <c r="I44" s="54"/>
      <c r="J44" s="54"/>
      <c r="K44" s="54"/>
      <c r="L44" s="73"/>
    </row>
    <row r="45" spans="1:12" ht="12.75">
      <c r="A45" s="58"/>
      <c r="B45" s="6"/>
      <c r="C45" s="6" t="s">
        <v>136</v>
      </c>
      <c r="D45" s="64" t="s">
        <v>147</v>
      </c>
      <c r="E45" s="72"/>
      <c r="F45" s="54"/>
      <c r="G45" s="54"/>
      <c r="H45" s="54"/>
      <c r="I45" s="54"/>
      <c r="J45" s="54"/>
      <c r="K45" s="54"/>
      <c r="L45" s="73"/>
    </row>
    <row r="46" spans="1:12" ht="12.75">
      <c r="A46" s="58"/>
      <c r="B46" s="6"/>
      <c r="C46" s="6" t="s">
        <v>137</v>
      </c>
      <c r="D46" s="64" t="s">
        <v>148</v>
      </c>
      <c r="E46" s="72"/>
      <c r="F46" s="54"/>
      <c r="G46" s="54"/>
      <c r="H46" s="54"/>
      <c r="I46" s="54"/>
      <c r="J46" s="54"/>
      <c r="K46" s="54"/>
      <c r="L46" s="73"/>
    </row>
    <row r="47" spans="1:12" ht="12.75">
      <c r="A47" s="58"/>
      <c r="B47" s="6"/>
      <c r="C47" s="6" t="s">
        <v>138</v>
      </c>
      <c r="D47" s="64" t="s">
        <v>149</v>
      </c>
      <c r="E47" s="72"/>
      <c r="F47" s="54"/>
      <c r="G47" s="54"/>
      <c r="H47" s="54"/>
      <c r="I47" s="54"/>
      <c r="J47" s="54"/>
      <c r="K47" s="54"/>
      <c r="L47" s="73"/>
    </row>
    <row r="48" spans="1:12" ht="12.75">
      <c r="A48" s="7"/>
      <c r="B48" s="8"/>
      <c r="C48" s="8" t="s">
        <v>139</v>
      </c>
      <c r="D48" s="65" t="s">
        <v>150</v>
      </c>
      <c r="E48" s="72"/>
      <c r="F48" s="54"/>
      <c r="G48" s="54"/>
      <c r="H48" s="54"/>
      <c r="I48" s="54"/>
      <c r="J48" s="54"/>
      <c r="K48" s="54"/>
      <c r="L48" s="73"/>
    </row>
    <row r="49" spans="1:12" ht="25.5">
      <c r="A49" s="58"/>
      <c r="B49" s="6">
        <v>2</v>
      </c>
      <c r="C49" s="6"/>
      <c r="D49" s="64" t="s">
        <v>151</v>
      </c>
      <c r="E49" s="72"/>
      <c r="F49" s="54"/>
      <c r="G49" s="54"/>
      <c r="H49" s="54"/>
      <c r="I49" s="54"/>
      <c r="J49" s="54"/>
      <c r="K49" s="54"/>
      <c r="L49" s="73"/>
    </row>
    <row r="50" spans="1:12" ht="26.25" thickBot="1">
      <c r="A50" s="66"/>
      <c r="B50" s="67">
        <v>3</v>
      </c>
      <c r="C50" s="67"/>
      <c r="D50" s="68" t="s">
        <v>152</v>
      </c>
      <c r="E50" s="74"/>
      <c r="F50" s="55"/>
      <c r="G50" s="55"/>
      <c r="H50" s="55"/>
      <c r="I50" s="55"/>
      <c r="J50" s="55"/>
      <c r="K50" s="55"/>
      <c r="L50" s="75"/>
    </row>
    <row r="59" ht="13.5" thickBot="1"/>
    <row r="60" spans="1:12" ht="29.25" customHeight="1">
      <c r="A60" s="398" t="s">
        <v>121</v>
      </c>
      <c r="B60" s="399"/>
      <c r="C60" s="399"/>
      <c r="D60" s="400"/>
      <c r="E60" s="414" t="s">
        <v>159</v>
      </c>
      <c r="F60" s="415"/>
      <c r="G60" s="415"/>
      <c r="H60" s="413"/>
      <c r="I60" s="420" t="s">
        <v>158</v>
      </c>
      <c r="J60" s="415"/>
      <c r="K60" s="415"/>
      <c r="L60" s="416"/>
    </row>
    <row r="61" spans="1:12" ht="12.75">
      <c r="A61" s="401"/>
      <c r="B61" s="402"/>
      <c r="C61" s="402"/>
      <c r="D61" s="403"/>
      <c r="E61" s="411" t="s">
        <v>118</v>
      </c>
      <c r="F61" s="402"/>
      <c r="G61" s="410" t="s">
        <v>120</v>
      </c>
      <c r="H61" s="411"/>
      <c r="I61" s="410" t="s">
        <v>118</v>
      </c>
      <c r="J61" s="411"/>
      <c r="K61" s="410" t="s">
        <v>120</v>
      </c>
      <c r="L61" s="421"/>
    </row>
    <row r="62" spans="1:12" ht="13.5" thickBot="1">
      <c r="A62" s="404"/>
      <c r="B62" s="405"/>
      <c r="C62" s="405"/>
      <c r="D62" s="406"/>
      <c r="E62" s="52" t="s">
        <v>116</v>
      </c>
      <c r="F62" s="53" t="s">
        <v>119</v>
      </c>
      <c r="G62" s="53">
        <v>2003</v>
      </c>
      <c r="H62" s="53">
        <v>2004</v>
      </c>
      <c r="I62" s="53" t="s">
        <v>116</v>
      </c>
      <c r="J62" s="53" t="s">
        <v>119</v>
      </c>
      <c r="K62" s="53">
        <v>2003</v>
      </c>
      <c r="L62" s="57">
        <v>2004</v>
      </c>
    </row>
    <row r="63" spans="1:12" ht="13.5" thickBot="1">
      <c r="A63" s="407">
        <v>1</v>
      </c>
      <c r="B63" s="408"/>
      <c r="C63" s="408"/>
      <c r="D63" s="409"/>
      <c r="E63" s="63">
        <v>2</v>
      </c>
      <c r="F63" s="56">
        <v>3</v>
      </c>
      <c r="G63" s="56">
        <v>4</v>
      </c>
      <c r="H63" s="56">
        <v>5</v>
      </c>
      <c r="I63" s="56">
        <v>6</v>
      </c>
      <c r="J63" s="56">
        <v>7</v>
      </c>
      <c r="K63" s="56">
        <v>8</v>
      </c>
      <c r="L63" s="62">
        <v>9</v>
      </c>
    </row>
    <row r="64" spans="1:12" ht="25.5">
      <c r="A64" s="77" t="s">
        <v>122</v>
      </c>
      <c r="B64" s="78"/>
      <c r="C64" s="78"/>
      <c r="D64" s="79" t="s">
        <v>125</v>
      </c>
      <c r="E64" s="69"/>
      <c r="F64" s="70"/>
      <c r="G64" s="70"/>
      <c r="H64" s="70"/>
      <c r="I64" s="70"/>
      <c r="J64" s="70"/>
      <c r="K64" s="70"/>
      <c r="L64" s="71"/>
    </row>
    <row r="65" spans="1:12" ht="12.75">
      <c r="A65" s="58" t="s">
        <v>123</v>
      </c>
      <c r="B65" s="6"/>
      <c r="C65" s="6"/>
      <c r="D65" s="64" t="s">
        <v>126</v>
      </c>
      <c r="E65" s="76">
        <f aca="true" t="shared" si="4" ref="E65:L65">E67+EE79+E80</f>
        <v>0</v>
      </c>
      <c r="F65" s="54">
        <f t="shared" si="4"/>
        <v>0</v>
      </c>
      <c r="G65" s="54">
        <f t="shared" si="4"/>
        <v>0</v>
      </c>
      <c r="H65" s="54">
        <f t="shared" si="4"/>
        <v>0</v>
      </c>
      <c r="I65" s="54">
        <f t="shared" si="4"/>
        <v>0</v>
      </c>
      <c r="J65" s="54">
        <f t="shared" si="4"/>
        <v>0</v>
      </c>
      <c r="K65" s="54">
        <f t="shared" si="4"/>
        <v>0</v>
      </c>
      <c r="L65" s="64">
        <f t="shared" si="4"/>
        <v>0</v>
      </c>
    </row>
    <row r="66" spans="1:12" ht="12.75">
      <c r="A66" s="58"/>
      <c r="B66" s="6"/>
      <c r="C66" s="6"/>
      <c r="D66" s="64" t="s">
        <v>127</v>
      </c>
      <c r="E66" s="76"/>
      <c r="F66" s="54"/>
      <c r="G66" s="54"/>
      <c r="H66" s="54"/>
      <c r="I66" s="54"/>
      <c r="J66" s="54"/>
      <c r="K66" s="54"/>
      <c r="L66" s="64"/>
    </row>
    <row r="67" spans="1:12" ht="12.75">
      <c r="A67" s="58"/>
      <c r="B67" s="6">
        <v>1</v>
      </c>
      <c r="C67" s="6"/>
      <c r="D67" s="64" t="s">
        <v>128</v>
      </c>
      <c r="E67" s="76">
        <f>SUM(E69:E78)</f>
        <v>0</v>
      </c>
      <c r="F67" s="54">
        <f aca="true" t="shared" si="5" ref="F67:L67">SUM(F69:F78)</f>
        <v>0</v>
      </c>
      <c r="G67" s="54">
        <f t="shared" si="5"/>
        <v>0</v>
      </c>
      <c r="H67" s="54">
        <f t="shared" si="5"/>
        <v>0</v>
      </c>
      <c r="I67" s="54">
        <f t="shared" si="5"/>
        <v>0</v>
      </c>
      <c r="J67" s="54">
        <f t="shared" si="5"/>
        <v>0</v>
      </c>
      <c r="K67" s="54">
        <f t="shared" si="5"/>
        <v>0</v>
      </c>
      <c r="L67" s="64">
        <f t="shared" si="5"/>
        <v>0</v>
      </c>
    </row>
    <row r="68" spans="1:12" ht="12.75">
      <c r="A68" s="58"/>
      <c r="B68" s="6"/>
      <c r="C68" s="6"/>
      <c r="D68" s="64" t="s">
        <v>129</v>
      </c>
      <c r="E68" s="72"/>
      <c r="F68" s="54"/>
      <c r="G68" s="54"/>
      <c r="H68" s="54"/>
      <c r="I68" s="54"/>
      <c r="J68" s="54"/>
      <c r="K68" s="54"/>
      <c r="L68" s="73"/>
    </row>
    <row r="69" spans="1:12" ht="12.75">
      <c r="A69" s="58"/>
      <c r="B69" s="6"/>
      <c r="C69" s="6" t="s">
        <v>130</v>
      </c>
      <c r="D69" s="64" t="s">
        <v>141</v>
      </c>
      <c r="E69" s="72"/>
      <c r="F69" s="54"/>
      <c r="G69" s="54" t="s">
        <v>117</v>
      </c>
      <c r="H69" s="54"/>
      <c r="I69" s="54"/>
      <c r="J69" s="54"/>
      <c r="K69" s="54"/>
      <c r="L69" s="73"/>
    </row>
    <row r="70" spans="1:12" ht="12.75">
      <c r="A70" s="58"/>
      <c r="B70" s="6"/>
      <c r="C70" s="6" t="s">
        <v>131</v>
      </c>
      <c r="D70" s="64" t="s">
        <v>142</v>
      </c>
      <c r="E70" s="72"/>
      <c r="F70" s="54"/>
      <c r="G70" s="54"/>
      <c r="H70" s="54"/>
      <c r="I70" s="54"/>
      <c r="J70" s="54"/>
      <c r="K70" s="54"/>
      <c r="L70" s="73"/>
    </row>
    <row r="71" spans="1:12" ht="12.75">
      <c r="A71" s="58"/>
      <c r="B71" s="6"/>
      <c r="C71" s="6" t="s">
        <v>132</v>
      </c>
      <c r="D71" s="64" t="s">
        <v>143</v>
      </c>
      <c r="E71" s="72"/>
      <c r="F71" s="54"/>
      <c r="G71" s="54"/>
      <c r="H71" s="54"/>
      <c r="I71" s="54"/>
      <c r="J71" s="54"/>
      <c r="K71" s="54"/>
      <c r="L71" s="73"/>
    </row>
    <row r="72" spans="1:12" ht="12.75">
      <c r="A72" s="58"/>
      <c r="B72" s="6"/>
      <c r="C72" s="6" t="s">
        <v>133</v>
      </c>
      <c r="D72" s="64" t="s">
        <v>144</v>
      </c>
      <c r="E72" s="72"/>
      <c r="F72" s="54"/>
      <c r="G72" s="54"/>
      <c r="H72" s="54"/>
      <c r="I72" s="54"/>
      <c r="J72" s="54"/>
      <c r="K72" s="54"/>
      <c r="L72" s="73"/>
    </row>
    <row r="73" spans="1:12" ht="12.75">
      <c r="A73" s="58"/>
      <c r="B73" s="6"/>
      <c r="C73" s="6" t="s">
        <v>134</v>
      </c>
      <c r="D73" s="64" t="s">
        <v>145</v>
      </c>
      <c r="E73" s="72"/>
      <c r="F73" s="54"/>
      <c r="G73" s="54"/>
      <c r="H73" s="54"/>
      <c r="I73" s="54"/>
      <c r="J73" s="54"/>
      <c r="K73" s="54"/>
      <c r="L73" s="73"/>
    </row>
    <row r="74" spans="1:12" ht="12.75">
      <c r="A74" s="58"/>
      <c r="B74" s="6"/>
      <c r="C74" s="6" t="s">
        <v>135</v>
      </c>
      <c r="D74" s="64" t="s">
        <v>146</v>
      </c>
      <c r="E74" s="72"/>
      <c r="F74" s="54"/>
      <c r="G74" s="54"/>
      <c r="H74" s="54"/>
      <c r="I74" s="54"/>
      <c r="J74" s="54"/>
      <c r="K74" s="54"/>
      <c r="L74" s="73"/>
    </row>
    <row r="75" spans="1:12" ht="12.75">
      <c r="A75" s="58"/>
      <c r="B75" s="6"/>
      <c r="C75" s="6" t="s">
        <v>136</v>
      </c>
      <c r="D75" s="64" t="s">
        <v>147</v>
      </c>
      <c r="E75" s="72"/>
      <c r="F75" s="54"/>
      <c r="G75" s="54"/>
      <c r="H75" s="54"/>
      <c r="I75" s="54"/>
      <c r="J75" s="54"/>
      <c r="K75" s="54"/>
      <c r="L75" s="73"/>
    </row>
    <row r="76" spans="1:12" ht="12.75">
      <c r="A76" s="58"/>
      <c r="B76" s="6"/>
      <c r="C76" s="6" t="s">
        <v>137</v>
      </c>
      <c r="D76" s="64" t="s">
        <v>148</v>
      </c>
      <c r="E76" s="72"/>
      <c r="F76" s="54"/>
      <c r="G76" s="54"/>
      <c r="H76" s="54"/>
      <c r="I76" s="54"/>
      <c r="J76" s="54"/>
      <c r="K76" s="54"/>
      <c r="L76" s="73"/>
    </row>
    <row r="77" spans="1:12" ht="12.75">
      <c r="A77" s="58"/>
      <c r="B77" s="6"/>
      <c r="C77" s="6" t="s">
        <v>138</v>
      </c>
      <c r="D77" s="64" t="s">
        <v>149</v>
      </c>
      <c r="E77" s="72"/>
      <c r="F77" s="54"/>
      <c r="G77" s="54"/>
      <c r="H77" s="54"/>
      <c r="I77" s="54"/>
      <c r="J77" s="54"/>
      <c r="K77" s="54"/>
      <c r="L77" s="73"/>
    </row>
    <row r="78" spans="1:12" ht="12.75">
      <c r="A78" s="7"/>
      <c r="B78" s="8"/>
      <c r="C78" s="8" t="s">
        <v>139</v>
      </c>
      <c r="D78" s="65" t="s">
        <v>150</v>
      </c>
      <c r="E78" s="72"/>
      <c r="F78" s="54"/>
      <c r="G78" s="54"/>
      <c r="H78" s="54"/>
      <c r="I78" s="54"/>
      <c r="J78" s="54"/>
      <c r="K78" s="54"/>
      <c r="L78" s="73"/>
    </row>
    <row r="79" spans="1:12" ht="25.5">
      <c r="A79" s="58"/>
      <c r="B79" s="6">
        <v>2</v>
      </c>
      <c r="C79" s="6"/>
      <c r="D79" s="64" t="s">
        <v>151</v>
      </c>
      <c r="E79" s="72"/>
      <c r="F79" s="54"/>
      <c r="G79" s="54"/>
      <c r="H79" s="54"/>
      <c r="I79" s="54"/>
      <c r="J79" s="54"/>
      <c r="K79" s="54"/>
      <c r="L79" s="73"/>
    </row>
    <row r="80" spans="1:12" ht="26.25" thickBot="1">
      <c r="A80" s="66"/>
      <c r="B80" s="67">
        <v>3</v>
      </c>
      <c r="C80" s="67"/>
      <c r="D80" s="68" t="s">
        <v>152</v>
      </c>
      <c r="E80" s="74"/>
      <c r="F80" s="55"/>
      <c r="G80" s="55"/>
      <c r="H80" s="55"/>
      <c r="I80" s="55"/>
      <c r="J80" s="55"/>
      <c r="K80" s="55"/>
      <c r="L80" s="75"/>
    </row>
    <row r="90" ht="13.5" thickBot="1"/>
    <row r="91" spans="1:12" ht="12.75">
      <c r="A91" s="398" t="s">
        <v>121</v>
      </c>
      <c r="B91" s="399"/>
      <c r="C91" s="399"/>
      <c r="D91" s="400"/>
      <c r="E91" s="414" t="s">
        <v>160</v>
      </c>
      <c r="F91" s="415"/>
      <c r="G91" s="415"/>
      <c r="H91" s="415"/>
      <c r="I91" s="415"/>
      <c r="J91" s="415"/>
      <c r="K91" s="415"/>
      <c r="L91" s="416"/>
    </row>
    <row r="92" spans="1:12" ht="12.75">
      <c r="A92" s="401"/>
      <c r="B92" s="402"/>
      <c r="C92" s="402"/>
      <c r="D92" s="403"/>
      <c r="E92" s="417" t="s">
        <v>161</v>
      </c>
      <c r="F92" s="418"/>
      <c r="G92" s="418"/>
      <c r="H92" s="418"/>
      <c r="I92" s="418"/>
      <c r="J92" s="418"/>
      <c r="K92" s="418"/>
      <c r="L92" s="419"/>
    </row>
    <row r="93" spans="1:12" ht="13.5" thickBot="1">
      <c r="A93" s="404"/>
      <c r="B93" s="405"/>
      <c r="C93" s="405"/>
      <c r="D93" s="406"/>
      <c r="E93" s="52" t="s">
        <v>116</v>
      </c>
      <c r="F93" s="53" t="s">
        <v>119</v>
      </c>
      <c r="G93" s="53">
        <v>2003</v>
      </c>
      <c r="H93" s="53">
        <v>2004</v>
      </c>
      <c r="I93" s="53"/>
      <c r="J93" s="53"/>
      <c r="K93" s="53"/>
      <c r="L93" s="57"/>
    </row>
    <row r="94" spans="1:12" ht="13.5" thickBot="1">
      <c r="A94" s="407">
        <v>1</v>
      </c>
      <c r="B94" s="408"/>
      <c r="C94" s="408"/>
      <c r="D94" s="409"/>
      <c r="E94" s="63">
        <v>2</v>
      </c>
      <c r="F94" s="56">
        <v>3</v>
      </c>
      <c r="G94" s="56">
        <v>4</v>
      </c>
      <c r="H94" s="56">
        <v>5</v>
      </c>
      <c r="I94" s="56">
        <v>6</v>
      </c>
      <c r="J94" s="56">
        <v>7</v>
      </c>
      <c r="K94" s="56">
        <v>8</v>
      </c>
      <c r="L94" s="62">
        <v>9</v>
      </c>
    </row>
    <row r="95" spans="1:12" ht="25.5">
      <c r="A95" s="77" t="s">
        <v>122</v>
      </c>
      <c r="B95" s="78"/>
      <c r="C95" s="78"/>
      <c r="D95" s="79" t="s">
        <v>125</v>
      </c>
      <c r="E95" s="69"/>
      <c r="F95" s="70"/>
      <c r="G95" s="70"/>
      <c r="H95" s="70"/>
      <c r="I95" s="70"/>
      <c r="J95" s="70"/>
      <c r="K95" s="70"/>
      <c r="L95" s="71"/>
    </row>
    <row r="96" spans="1:12" ht="12.75">
      <c r="A96" s="58" t="s">
        <v>123</v>
      </c>
      <c r="B96" s="6"/>
      <c r="C96" s="6"/>
      <c r="D96" s="64" t="s">
        <v>126</v>
      </c>
      <c r="E96" s="76">
        <f aca="true" t="shared" si="6" ref="E96:L96">E98+EE110+E111</f>
        <v>0</v>
      </c>
      <c r="F96" s="54">
        <f t="shared" si="6"/>
        <v>0</v>
      </c>
      <c r="G96" s="54">
        <f t="shared" si="6"/>
        <v>0</v>
      </c>
      <c r="H96" s="54">
        <f t="shared" si="6"/>
        <v>0</v>
      </c>
      <c r="I96" s="54">
        <f t="shared" si="6"/>
        <v>0</v>
      </c>
      <c r="J96" s="54">
        <f t="shared" si="6"/>
        <v>0</v>
      </c>
      <c r="K96" s="54">
        <f t="shared" si="6"/>
        <v>0</v>
      </c>
      <c r="L96" s="64">
        <f t="shared" si="6"/>
        <v>0</v>
      </c>
    </row>
    <row r="97" spans="1:12" ht="12.75">
      <c r="A97" s="58"/>
      <c r="B97" s="6"/>
      <c r="C97" s="6"/>
      <c r="D97" s="64" t="s">
        <v>127</v>
      </c>
      <c r="E97" s="76"/>
      <c r="F97" s="54"/>
      <c r="G97" s="54"/>
      <c r="H97" s="54"/>
      <c r="I97" s="54"/>
      <c r="J97" s="54"/>
      <c r="K97" s="54"/>
      <c r="L97" s="64"/>
    </row>
    <row r="98" spans="1:12" ht="12.75">
      <c r="A98" s="58"/>
      <c r="B98" s="6">
        <v>1</v>
      </c>
      <c r="C98" s="6"/>
      <c r="D98" s="64" t="s">
        <v>128</v>
      </c>
      <c r="E98" s="76">
        <f>SUM(E100:E109)</f>
        <v>0</v>
      </c>
      <c r="F98" s="54">
        <f aca="true" t="shared" si="7" ref="F98:L98">SUM(F100:F109)</f>
        <v>0</v>
      </c>
      <c r="G98" s="54">
        <f t="shared" si="7"/>
        <v>0</v>
      </c>
      <c r="H98" s="54">
        <f t="shared" si="7"/>
        <v>0</v>
      </c>
      <c r="I98" s="54">
        <f t="shared" si="7"/>
        <v>0</v>
      </c>
      <c r="J98" s="54">
        <f t="shared" si="7"/>
        <v>0</v>
      </c>
      <c r="K98" s="54">
        <f t="shared" si="7"/>
        <v>0</v>
      </c>
      <c r="L98" s="64">
        <f t="shared" si="7"/>
        <v>0</v>
      </c>
    </row>
    <row r="99" spans="1:12" ht="12.75">
      <c r="A99" s="58"/>
      <c r="B99" s="6"/>
      <c r="C99" s="6"/>
      <c r="D99" s="64" t="s">
        <v>129</v>
      </c>
      <c r="E99" s="72"/>
      <c r="F99" s="54"/>
      <c r="G99" s="54"/>
      <c r="H99" s="54"/>
      <c r="I99" s="54"/>
      <c r="J99" s="54"/>
      <c r="K99" s="54"/>
      <c r="L99" s="73"/>
    </row>
    <row r="100" spans="1:12" ht="12.75">
      <c r="A100" s="58"/>
      <c r="B100" s="6"/>
      <c r="C100" s="6" t="s">
        <v>130</v>
      </c>
      <c r="D100" s="64" t="s">
        <v>141</v>
      </c>
      <c r="E100" s="72"/>
      <c r="F100" s="54"/>
      <c r="G100" s="54" t="s">
        <v>117</v>
      </c>
      <c r="H100" s="54"/>
      <c r="I100" s="54"/>
      <c r="J100" s="54"/>
      <c r="K100" s="54"/>
      <c r="L100" s="73"/>
    </row>
    <row r="101" spans="1:12" ht="12.75">
      <c r="A101" s="58"/>
      <c r="B101" s="6"/>
      <c r="C101" s="6" t="s">
        <v>131</v>
      </c>
      <c r="D101" s="64" t="s">
        <v>142</v>
      </c>
      <c r="E101" s="72"/>
      <c r="F101" s="54"/>
      <c r="G101" s="54"/>
      <c r="H101" s="54"/>
      <c r="I101" s="54"/>
      <c r="J101" s="54"/>
      <c r="K101" s="54"/>
      <c r="L101" s="73"/>
    </row>
    <row r="102" spans="1:12" ht="12.75">
      <c r="A102" s="58"/>
      <c r="B102" s="6"/>
      <c r="C102" s="6" t="s">
        <v>132</v>
      </c>
      <c r="D102" s="64" t="s">
        <v>143</v>
      </c>
      <c r="E102" s="72"/>
      <c r="F102" s="54"/>
      <c r="G102" s="54"/>
      <c r="H102" s="54"/>
      <c r="I102" s="54"/>
      <c r="J102" s="54"/>
      <c r="K102" s="54"/>
      <c r="L102" s="73"/>
    </row>
    <row r="103" spans="1:12" ht="12.75">
      <c r="A103" s="58"/>
      <c r="B103" s="6"/>
      <c r="C103" s="6" t="s">
        <v>133</v>
      </c>
      <c r="D103" s="64" t="s">
        <v>144</v>
      </c>
      <c r="E103" s="72"/>
      <c r="F103" s="54"/>
      <c r="G103" s="54"/>
      <c r="H103" s="54"/>
      <c r="I103" s="54"/>
      <c r="J103" s="54"/>
      <c r="K103" s="54"/>
      <c r="L103" s="73"/>
    </row>
    <row r="104" spans="1:12" ht="12.75">
      <c r="A104" s="58"/>
      <c r="B104" s="6"/>
      <c r="C104" s="6" t="s">
        <v>134</v>
      </c>
      <c r="D104" s="64" t="s">
        <v>145</v>
      </c>
      <c r="E104" s="72"/>
      <c r="F104" s="54"/>
      <c r="G104" s="54"/>
      <c r="H104" s="54"/>
      <c r="I104" s="54"/>
      <c r="J104" s="54"/>
      <c r="K104" s="54"/>
      <c r="L104" s="73"/>
    </row>
    <row r="105" spans="1:12" ht="12.75">
      <c r="A105" s="58"/>
      <c r="B105" s="6"/>
      <c r="C105" s="6" t="s">
        <v>135</v>
      </c>
      <c r="D105" s="64" t="s">
        <v>146</v>
      </c>
      <c r="E105" s="72"/>
      <c r="F105" s="54"/>
      <c r="G105" s="54"/>
      <c r="H105" s="54"/>
      <c r="I105" s="54"/>
      <c r="J105" s="54"/>
      <c r="K105" s="54"/>
      <c r="L105" s="73"/>
    </row>
    <row r="106" spans="1:12" ht="12.75">
      <c r="A106" s="58"/>
      <c r="B106" s="6"/>
      <c r="C106" s="6" t="s">
        <v>136</v>
      </c>
      <c r="D106" s="64" t="s">
        <v>147</v>
      </c>
      <c r="E106" s="72"/>
      <c r="F106" s="54"/>
      <c r="G106" s="54"/>
      <c r="H106" s="54"/>
      <c r="I106" s="54"/>
      <c r="J106" s="54"/>
      <c r="K106" s="54"/>
      <c r="L106" s="73"/>
    </row>
    <row r="107" spans="1:12" ht="12.75">
      <c r="A107" s="58"/>
      <c r="B107" s="6"/>
      <c r="C107" s="6" t="s">
        <v>137</v>
      </c>
      <c r="D107" s="64" t="s">
        <v>148</v>
      </c>
      <c r="E107" s="72"/>
      <c r="F107" s="54"/>
      <c r="G107" s="54"/>
      <c r="H107" s="54"/>
      <c r="I107" s="54"/>
      <c r="J107" s="54"/>
      <c r="K107" s="54"/>
      <c r="L107" s="73"/>
    </row>
    <row r="108" spans="1:12" ht="12.75">
      <c r="A108" s="58"/>
      <c r="B108" s="6"/>
      <c r="C108" s="6" t="s">
        <v>138</v>
      </c>
      <c r="D108" s="64" t="s">
        <v>149</v>
      </c>
      <c r="E108" s="72"/>
      <c r="F108" s="54"/>
      <c r="G108" s="54"/>
      <c r="H108" s="54"/>
      <c r="I108" s="54"/>
      <c r="J108" s="54"/>
      <c r="K108" s="54"/>
      <c r="L108" s="73"/>
    </row>
    <row r="109" spans="1:12" ht="12.75">
      <c r="A109" s="7"/>
      <c r="B109" s="8"/>
      <c r="C109" s="8" t="s">
        <v>139</v>
      </c>
      <c r="D109" s="65" t="s">
        <v>150</v>
      </c>
      <c r="E109" s="72"/>
      <c r="F109" s="54"/>
      <c r="G109" s="54"/>
      <c r="H109" s="54"/>
      <c r="I109" s="54"/>
      <c r="J109" s="54"/>
      <c r="K109" s="54"/>
      <c r="L109" s="73"/>
    </row>
    <row r="110" spans="1:12" ht="25.5">
      <c r="A110" s="58"/>
      <c r="B110" s="6">
        <v>2</v>
      </c>
      <c r="C110" s="6"/>
      <c r="D110" s="64" t="s">
        <v>151</v>
      </c>
      <c r="E110" s="72"/>
      <c r="F110" s="54"/>
      <c r="G110" s="54"/>
      <c r="H110" s="54"/>
      <c r="I110" s="54"/>
      <c r="J110" s="54"/>
      <c r="K110" s="54"/>
      <c r="L110" s="73"/>
    </row>
    <row r="111" spans="1:12" ht="26.25" thickBot="1">
      <c r="A111" s="66"/>
      <c r="B111" s="67">
        <v>3</v>
      </c>
      <c r="C111" s="67"/>
      <c r="D111" s="68" t="s">
        <v>152</v>
      </c>
      <c r="E111" s="74"/>
      <c r="F111" s="55"/>
      <c r="G111" s="55"/>
      <c r="H111" s="55"/>
      <c r="I111" s="55"/>
      <c r="J111" s="55"/>
      <c r="K111" s="55"/>
      <c r="L111" s="75"/>
    </row>
  </sheetData>
  <sheetProtection/>
  <mergeCells count="31">
    <mergeCell ref="K31:L31"/>
    <mergeCell ref="K61:L61"/>
    <mergeCell ref="G31:H31"/>
    <mergeCell ref="A94:D94"/>
    <mergeCell ref="E91:L91"/>
    <mergeCell ref="E92:L92"/>
    <mergeCell ref="A63:D63"/>
    <mergeCell ref="A91:D93"/>
    <mergeCell ref="A60:D62"/>
    <mergeCell ref="I61:J61"/>
    <mergeCell ref="E60:H60"/>
    <mergeCell ref="I60:L60"/>
    <mergeCell ref="E61:F61"/>
    <mergeCell ref="J1:L1"/>
    <mergeCell ref="J3:L3"/>
    <mergeCell ref="J4:L4"/>
    <mergeCell ref="J2:L2"/>
    <mergeCell ref="A6:L6"/>
    <mergeCell ref="E9:L9"/>
    <mergeCell ref="A7:L7"/>
    <mergeCell ref="A9:D11"/>
    <mergeCell ref="A30:D32"/>
    <mergeCell ref="G10:L10"/>
    <mergeCell ref="A12:D12"/>
    <mergeCell ref="I31:J31"/>
    <mergeCell ref="G61:H61"/>
    <mergeCell ref="E10:F10"/>
    <mergeCell ref="E31:F31"/>
    <mergeCell ref="A33:D33"/>
    <mergeCell ref="I30:L30"/>
    <mergeCell ref="E30:H3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28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12" t="s">
        <v>203</v>
      </c>
      <c r="B2" s="412"/>
      <c r="C2" s="412"/>
      <c r="D2" s="412"/>
      <c r="E2" s="412"/>
      <c r="F2" s="412"/>
      <c r="G2" s="412"/>
      <c r="H2" s="412"/>
    </row>
    <row r="3" ht="13.5" thickBot="1"/>
    <row r="4" spans="1:8" ht="31.5" customHeight="1" thickBot="1">
      <c r="A4" s="127" t="s">
        <v>485</v>
      </c>
      <c r="B4" s="126" t="s">
        <v>114</v>
      </c>
      <c r="C4" s="17" t="s">
        <v>529</v>
      </c>
      <c r="D4" s="106" t="s">
        <v>204</v>
      </c>
      <c r="E4" s="125" t="s">
        <v>207</v>
      </c>
      <c r="F4" s="92" t="s">
        <v>205</v>
      </c>
      <c r="G4" s="129" t="s">
        <v>338</v>
      </c>
      <c r="H4" s="92" t="s">
        <v>206</v>
      </c>
    </row>
    <row r="5" spans="1:8" ht="12.75" customHeight="1" thickBot="1">
      <c r="A5" s="15" t="s">
        <v>310</v>
      </c>
      <c r="B5" s="16" t="s">
        <v>311</v>
      </c>
      <c r="C5" s="17">
        <v>3</v>
      </c>
      <c r="D5" s="106">
        <v>4</v>
      </c>
      <c r="E5" s="110">
        <v>5</v>
      </c>
      <c r="F5" s="111">
        <v>6</v>
      </c>
      <c r="G5" s="136">
        <v>7</v>
      </c>
      <c r="H5" s="111">
        <v>8</v>
      </c>
    </row>
    <row r="6" spans="1:8" ht="18" customHeight="1" thickBot="1">
      <c r="A6" s="18" t="s">
        <v>488</v>
      </c>
      <c r="B6" s="19"/>
      <c r="C6" s="12" t="s">
        <v>489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30" t="e">
        <f>F6/E6*100</f>
        <v>#REF!</v>
      </c>
      <c r="H6" s="24">
        <f>H7+H12+H17</f>
        <v>0</v>
      </c>
    </row>
    <row r="7" spans="1:8" ht="12.75">
      <c r="A7" s="20"/>
      <c r="B7" s="21" t="s">
        <v>530</v>
      </c>
      <c r="C7" s="9" t="s">
        <v>531</v>
      </c>
      <c r="D7" s="25">
        <f>D9</f>
        <v>20000</v>
      </c>
      <c r="E7" s="105">
        <f>E9</f>
        <v>20000</v>
      </c>
      <c r="F7" s="25">
        <f>F9</f>
        <v>20000</v>
      </c>
      <c r="G7" s="131">
        <f>F7/E7*100</f>
        <v>100</v>
      </c>
      <c r="H7" s="25">
        <f>H9</f>
        <v>0</v>
      </c>
    </row>
    <row r="8" spans="1:8" ht="12.75">
      <c r="A8" s="20"/>
      <c r="B8" s="22"/>
      <c r="C8" s="10" t="s">
        <v>532</v>
      </c>
      <c r="D8" s="26"/>
      <c r="E8" s="103"/>
      <c r="F8" s="26"/>
      <c r="G8" s="132"/>
      <c r="H8" s="26"/>
    </row>
    <row r="9" spans="1:8" ht="12.75">
      <c r="A9" s="20"/>
      <c r="B9" s="22"/>
      <c r="C9" s="11" t="s">
        <v>533</v>
      </c>
      <c r="D9" s="27">
        <v>20000</v>
      </c>
      <c r="E9" s="103">
        <v>20000</v>
      </c>
      <c r="F9" s="26">
        <v>20000</v>
      </c>
      <c r="G9" s="132"/>
      <c r="H9" s="26"/>
    </row>
    <row r="10" spans="1:8" ht="12.75" customHeight="1">
      <c r="A10" s="20"/>
      <c r="B10" s="22"/>
      <c r="C10" s="11" t="s">
        <v>296</v>
      </c>
      <c r="D10" s="27">
        <v>20000</v>
      </c>
      <c r="E10" s="103">
        <v>20000</v>
      </c>
      <c r="F10" s="26">
        <v>20000</v>
      </c>
      <c r="G10" s="132"/>
      <c r="H10" s="26"/>
    </row>
    <row r="11" spans="1:8" ht="12.75">
      <c r="A11" s="20"/>
      <c r="B11" s="118"/>
      <c r="C11" s="11"/>
      <c r="D11" s="27"/>
      <c r="E11" s="103"/>
      <c r="F11" s="26"/>
      <c r="G11" s="132"/>
      <c r="H11" s="26"/>
    </row>
    <row r="12" spans="1:8" ht="12.75">
      <c r="A12" s="20"/>
      <c r="B12" s="23" t="s">
        <v>534</v>
      </c>
      <c r="C12" s="10" t="s">
        <v>0</v>
      </c>
      <c r="D12" s="26">
        <f>D14</f>
        <v>8000</v>
      </c>
      <c r="E12" s="103">
        <f>E14</f>
        <v>8000</v>
      </c>
      <c r="F12" s="26">
        <f>F14</f>
        <v>9000</v>
      </c>
      <c r="G12" s="132">
        <f>F12/E12*100</f>
        <v>112.5</v>
      </c>
      <c r="H12" s="26">
        <f>H14</f>
        <v>0</v>
      </c>
    </row>
    <row r="13" spans="1:8" ht="12.75">
      <c r="A13" s="20"/>
      <c r="B13" s="22"/>
      <c r="C13" s="10" t="s">
        <v>532</v>
      </c>
      <c r="D13" s="26"/>
      <c r="E13" s="103"/>
      <c r="F13" s="26"/>
      <c r="G13" s="132"/>
      <c r="H13" s="26"/>
    </row>
    <row r="14" spans="1:8" ht="12.75" customHeight="1">
      <c r="A14" s="20"/>
      <c r="B14" s="22"/>
      <c r="C14" s="11" t="s">
        <v>3</v>
      </c>
      <c r="D14" s="27">
        <v>8000</v>
      </c>
      <c r="E14" s="103">
        <v>8000</v>
      </c>
      <c r="F14" s="26">
        <v>9000</v>
      </c>
      <c r="G14" s="132"/>
      <c r="H14" s="26"/>
    </row>
    <row r="15" spans="1:8" ht="12.75" customHeight="1">
      <c r="A15" s="20"/>
      <c r="B15" s="22"/>
      <c r="C15" s="11" t="s">
        <v>297</v>
      </c>
      <c r="D15" s="27">
        <v>8000</v>
      </c>
      <c r="E15" s="103">
        <v>8000</v>
      </c>
      <c r="F15" s="26">
        <v>9000</v>
      </c>
      <c r="G15" s="132"/>
      <c r="H15" s="26"/>
    </row>
    <row r="16" spans="1:8" ht="12.75" customHeight="1">
      <c r="A16" s="20"/>
      <c r="B16" s="22"/>
      <c r="C16" s="11"/>
      <c r="D16" s="27"/>
      <c r="E16" s="103"/>
      <c r="F16" s="26"/>
      <c r="G16" s="132"/>
      <c r="H16" s="26"/>
    </row>
    <row r="17" spans="1:8" ht="12.75">
      <c r="A17" s="20"/>
      <c r="B17" s="23" t="s">
        <v>1</v>
      </c>
      <c r="C17" s="10" t="s">
        <v>2</v>
      </c>
      <c r="D17" s="26">
        <f>D19</f>
        <v>4680</v>
      </c>
      <c r="E17" s="103">
        <f>E19</f>
        <v>4680</v>
      </c>
      <c r="F17" s="26">
        <f>F19</f>
        <v>6000</v>
      </c>
      <c r="G17" s="132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532</v>
      </c>
      <c r="D18" s="26"/>
      <c r="E18" s="103"/>
      <c r="F18" s="26"/>
      <c r="G18" s="132"/>
      <c r="H18" s="26"/>
    </row>
    <row r="19" spans="1:8" ht="12.75" customHeight="1">
      <c r="A19" s="20"/>
      <c r="B19" s="22"/>
      <c r="C19" s="10" t="s">
        <v>3</v>
      </c>
      <c r="D19" s="26">
        <v>4680</v>
      </c>
      <c r="E19" s="103">
        <v>4680</v>
      </c>
      <c r="F19" s="26">
        <f>F20+F21</f>
        <v>6000</v>
      </c>
      <c r="G19" s="132"/>
      <c r="H19" s="26"/>
    </row>
    <row r="20" spans="1:8" ht="12.75" customHeight="1">
      <c r="A20" s="20"/>
      <c r="B20" s="22"/>
      <c r="C20" s="11" t="s">
        <v>298</v>
      </c>
      <c r="D20" s="27"/>
      <c r="E20" s="103"/>
      <c r="F20" s="26">
        <v>1000</v>
      </c>
      <c r="G20" s="132"/>
      <c r="H20" s="26"/>
    </row>
    <row r="21" spans="1:8" ht="12.75" customHeight="1">
      <c r="A21" s="20"/>
      <c r="B21" s="22"/>
      <c r="C21" s="11" t="s">
        <v>378</v>
      </c>
      <c r="D21" s="27"/>
      <c r="E21" s="103"/>
      <c r="F21" s="26">
        <v>5000</v>
      </c>
      <c r="G21" s="132"/>
      <c r="H21" s="26"/>
    </row>
    <row r="22" spans="1:8" ht="12.75" customHeight="1" thickBot="1">
      <c r="A22" s="20"/>
      <c r="B22" s="22"/>
      <c r="C22" s="11"/>
      <c r="D22" s="27"/>
      <c r="E22" s="103"/>
      <c r="F22" s="26"/>
      <c r="G22" s="132"/>
      <c r="H22" s="26"/>
    </row>
    <row r="23" spans="1:8" ht="18" customHeight="1" thickBot="1">
      <c r="A23" s="18" t="s">
        <v>491</v>
      </c>
      <c r="B23" s="19"/>
      <c r="C23" s="12" t="s">
        <v>492</v>
      </c>
      <c r="D23" s="24" t="e">
        <f>D24+D29</f>
        <v>#REF!</v>
      </c>
      <c r="E23" s="101" t="e">
        <f>E24+E29</f>
        <v>#REF!</v>
      </c>
      <c r="F23" s="24">
        <f>F24+F29</f>
        <v>879318</v>
      </c>
      <c r="G23" s="130" t="e">
        <f>F23/E23*100</f>
        <v>#REF!</v>
      </c>
      <c r="H23" s="24">
        <f>H24+H29</f>
        <v>0</v>
      </c>
    </row>
    <row r="24" spans="1:8" ht="12.75">
      <c r="A24" s="20"/>
      <c r="B24" s="21" t="s">
        <v>4</v>
      </c>
      <c r="C24" s="9" t="s">
        <v>181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31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211</v>
      </c>
      <c r="D25" s="29">
        <f>D27</f>
        <v>151777</v>
      </c>
      <c r="E25" s="29">
        <f>E27</f>
        <v>151777</v>
      </c>
      <c r="F25" s="29">
        <f>F27</f>
        <v>154818</v>
      </c>
      <c r="G25" s="133"/>
      <c r="H25" s="29"/>
    </row>
    <row r="26" spans="1:8" ht="12.75">
      <c r="A26" s="20"/>
      <c r="B26" s="22"/>
      <c r="C26" s="10" t="s">
        <v>532</v>
      </c>
      <c r="D26" s="26"/>
      <c r="E26" s="103"/>
      <c r="F26" s="26"/>
      <c r="G26" s="132"/>
      <c r="H26" s="26"/>
    </row>
    <row r="27" spans="1:8" ht="12.75">
      <c r="A27" s="20"/>
      <c r="B27" s="22"/>
      <c r="C27" s="10" t="s">
        <v>533</v>
      </c>
      <c r="D27" s="26">
        <v>151777</v>
      </c>
      <c r="E27" s="26">
        <v>151777</v>
      </c>
      <c r="F27" s="26">
        <v>154818</v>
      </c>
      <c r="G27" s="132"/>
      <c r="H27" s="26"/>
    </row>
    <row r="28" spans="1:8" ht="12.75">
      <c r="A28" s="20"/>
      <c r="B28" s="22"/>
      <c r="C28" s="10"/>
      <c r="D28" s="26"/>
      <c r="E28" s="103"/>
      <c r="F28" s="26"/>
      <c r="G28" s="132"/>
      <c r="H28" s="26"/>
    </row>
    <row r="29" spans="1:8" ht="12.75">
      <c r="A29" s="20"/>
      <c r="B29" s="23" t="s">
        <v>5</v>
      </c>
      <c r="C29" s="10" t="s">
        <v>6</v>
      </c>
      <c r="D29" s="26">
        <f>D31+D33</f>
        <v>571737</v>
      </c>
      <c r="E29" s="103">
        <f>E31+E33</f>
        <v>571737</v>
      </c>
      <c r="F29" s="26">
        <f>F31+F33</f>
        <v>724500</v>
      </c>
      <c r="G29" s="132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532</v>
      </c>
      <c r="D30" s="26"/>
      <c r="E30" s="103"/>
      <c r="F30" s="26"/>
      <c r="G30" s="132"/>
      <c r="H30" s="26"/>
    </row>
    <row r="31" spans="1:8" ht="12.75">
      <c r="A31" s="20"/>
      <c r="B31" s="22"/>
      <c r="C31" s="10" t="s">
        <v>7</v>
      </c>
      <c r="D31" s="26">
        <f>D32</f>
        <v>11459</v>
      </c>
      <c r="E31" s="26">
        <f>E32</f>
        <v>11459</v>
      </c>
      <c r="F31" s="26">
        <f>F32</f>
        <v>13000</v>
      </c>
      <c r="G31" s="132"/>
      <c r="H31" s="26"/>
    </row>
    <row r="32" spans="1:8" ht="12.75">
      <c r="A32" s="20"/>
      <c r="B32" s="22"/>
      <c r="C32" s="10" t="s">
        <v>379</v>
      </c>
      <c r="D32" s="26">
        <v>11459</v>
      </c>
      <c r="E32" s="26">
        <v>11459</v>
      </c>
      <c r="F32" s="26">
        <v>13000</v>
      </c>
      <c r="G32" s="132"/>
      <c r="H32" s="26"/>
    </row>
    <row r="33" spans="1:8" ht="12.75">
      <c r="A33" s="20"/>
      <c r="B33" s="22"/>
      <c r="C33" s="10" t="s">
        <v>8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32"/>
      <c r="H33" s="26">
        <f>SUM(H34:H38)</f>
        <v>0</v>
      </c>
    </row>
    <row r="34" spans="1:8" ht="12.75">
      <c r="A34" s="20"/>
      <c r="B34" s="22"/>
      <c r="C34" s="10" t="s">
        <v>209</v>
      </c>
      <c r="D34" s="26">
        <v>174978</v>
      </c>
      <c r="E34" s="26">
        <v>174978</v>
      </c>
      <c r="F34" s="26">
        <v>180000</v>
      </c>
      <c r="G34" s="132"/>
      <c r="H34" s="26"/>
    </row>
    <row r="35" spans="1:8" ht="12.75" customHeight="1">
      <c r="A35" s="20"/>
      <c r="B35" s="22"/>
      <c r="C35" s="10" t="s">
        <v>377</v>
      </c>
      <c r="D35" s="26"/>
      <c r="E35" s="26"/>
      <c r="F35" s="26"/>
      <c r="G35" s="132"/>
      <c r="H35" s="26"/>
    </row>
    <row r="36" spans="1:8" ht="12.75" customHeight="1">
      <c r="A36" s="20"/>
      <c r="B36" s="22"/>
      <c r="C36" s="10" t="s">
        <v>300</v>
      </c>
      <c r="D36" s="26"/>
      <c r="E36" s="26"/>
      <c r="F36" s="26"/>
      <c r="G36" s="132"/>
      <c r="H36" s="26"/>
    </row>
    <row r="37" spans="1:8" ht="12.75">
      <c r="A37" s="20"/>
      <c r="B37" s="22"/>
      <c r="C37" s="10" t="s">
        <v>208</v>
      </c>
      <c r="D37" s="26">
        <v>75800</v>
      </c>
      <c r="E37" s="26">
        <v>75800</v>
      </c>
      <c r="F37" s="26">
        <v>80000</v>
      </c>
      <c r="G37" s="132"/>
      <c r="H37" s="26"/>
    </row>
    <row r="38" spans="1:8" ht="12.75" customHeight="1">
      <c r="A38" s="20"/>
      <c r="B38" s="22"/>
      <c r="C38" s="10" t="s">
        <v>261</v>
      </c>
      <c r="D38" s="26">
        <v>309500</v>
      </c>
      <c r="E38" s="26">
        <v>309500</v>
      </c>
      <c r="F38" s="26">
        <v>450000</v>
      </c>
      <c r="G38" s="132"/>
      <c r="H38" s="26"/>
    </row>
    <row r="39" spans="1:8" ht="12.75">
      <c r="A39" s="20"/>
      <c r="B39" s="22"/>
      <c r="C39" s="10" t="s">
        <v>340</v>
      </c>
      <c r="D39" s="26"/>
      <c r="E39" s="103"/>
      <c r="F39" s="26"/>
      <c r="G39" s="132"/>
      <c r="H39" s="26"/>
    </row>
    <row r="40" spans="1:8" ht="12.75">
      <c r="A40" s="20"/>
      <c r="B40" s="22"/>
      <c r="C40" s="10" t="s">
        <v>341</v>
      </c>
      <c r="D40" s="26"/>
      <c r="E40" s="103"/>
      <c r="F40" s="26"/>
      <c r="G40" s="132"/>
      <c r="H40" s="26"/>
    </row>
    <row r="41" spans="1:8" ht="12.75">
      <c r="A41" s="20"/>
      <c r="B41" s="22"/>
      <c r="C41" s="10" t="s">
        <v>343</v>
      </c>
      <c r="D41" s="26"/>
      <c r="E41" s="103"/>
      <c r="F41" s="26"/>
      <c r="G41" s="132"/>
      <c r="H41" s="26"/>
    </row>
    <row r="42" spans="1:8" ht="12.75">
      <c r="A42" s="20"/>
      <c r="B42" s="22"/>
      <c r="C42" s="10" t="s">
        <v>342</v>
      </c>
      <c r="D42" s="26"/>
      <c r="E42" s="103"/>
      <c r="F42" s="26"/>
      <c r="G42" s="132"/>
      <c r="H42" s="26"/>
    </row>
    <row r="43" spans="1:8" ht="12.75">
      <c r="A43" s="20"/>
      <c r="B43" s="22"/>
      <c r="C43" s="10" t="s">
        <v>344</v>
      </c>
      <c r="D43" s="26"/>
      <c r="E43" s="103"/>
      <c r="F43" s="26"/>
      <c r="G43" s="132"/>
      <c r="H43" s="26"/>
    </row>
    <row r="44" spans="1:8" ht="12.75">
      <c r="A44" s="20"/>
      <c r="B44" s="22"/>
      <c r="C44" s="10" t="s">
        <v>345</v>
      </c>
      <c r="D44" s="26"/>
      <c r="E44" s="103"/>
      <c r="F44" s="26"/>
      <c r="G44" s="132"/>
      <c r="H44" s="26"/>
    </row>
    <row r="45" spans="1:8" ht="12.75">
      <c r="A45" s="20"/>
      <c r="B45" s="22"/>
      <c r="C45" s="10" t="s">
        <v>339</v>
      </c>
      <c r="D45" s="26"/>
      <c r="E45" s="103"/>
      <c r="F45" s="26">
        <v>1500</v>
      </c>
      <c r="G45" s="132"/>
      <c r="H45" s="26"/>
    </row>
    <row r="46" spans="1:8" ht="13.5" thickBot="1">
      <c r="A46" s="20"/>
      <c r="B46" s="22"/>
      <c r="C46" s="10"/>
      <c r="D46" s="26"/>
      <c r="E46" s="103"/>
      <c r="F46" s="26"/>
      <c r="G46" s="132"/>
      <c r="H46" s="26"/>
    </row>
    <row r="47" spans="1:8" ht="18" customHeight="1" thickBot="1">
      <c r="A47" s="18" t="s">
        <v>493</v>
      </c>
      <c r="B47" s="19"/>
      <c r="C47" s="12" t="s">
        <v>494</v>
      </c>
      <c r="D47" s="24">
        <f>D48+D53+D62</f>
        <v>655309</v>
      </c>
      <c r="E47" s="101">
        <f>E48+E53+E62</f>
        <v>655309</v>
      </c>
      <c r="F47" s="24">
        <f>F48+F53+F62</f>
        <v>556000</v>
      </c>
      <c r="G47" s="130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9</v>
      </c>
      <c r="C48" s="9" t="s">
        <v>10</v>
      </c>
      <c r="D48" s="29">
        <f>D50</f>
        <v>260000</v>
      </c>
      <c r="E48" s="102">
        <f>E50</f>
        <v>260000</v>
      </c>
      <c r="F48" s="29">
        <f>F50</f>
        <v>220000</v>
      </c>
      <c r="G48" s="133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532</v>
      </c>
      <c r="D49" s="26"/>
      <c r="E49" s="103"/>
      <c r="F49" s="26"/>
      <c r="G49" s="132"/>
      <c r="H49" s="26"/>
    </row>
    <row r="50" spans="1:8" ht="12.75">
      <c r="A50" s="20"/>
      <c r="B50" s="22"/>
      <c r="C50" s="10" t="s">
        <v>11</v>
      </c>
      <c r="D50" s="26">
        <v>260000</v>
      </c>
      <c r="E50" s="26">
        <v>260000</v>
      </c>
      <c r="F50" s="26">
        <v>220000</v>
      </c>
      <c r="G50" s="132"/>
      <c r="H50" s="26"/>
    </row>
    <row r="51" spans="1:8" ht="12.75">
      <c r="A51" s="20"/>
      <c r="B51" s="22"/>
      <c r="C51" s="10" t="s">
        <v>313</v>
      </c>
      <c r="D51" s="26">
        <v>260000</v>
      </c>
      <c r="E51" s="26">
        <v>260000</v>
      </c>
      <c r="F51" s="26">
        <v>220000</v>
      </c>
      <c r="G51" s="132"/>
      <c r="H51" s="26"/>
    </row>
    <row r="52" spans="1:8" ht="12.75">
      <c r="A52" s="20"/>
      <c r="B52" s="22"/>
      <c r="C52" s="11"/>
      <c r="D52" s="27"/>
      <c r="E52" s="103"/>
      <c r="F52" s="26"/>
      <c r="G52" s="132"/>
      <c r="H52" s="26"/>
    </row>
    <row r="53" spans="1:8" ht="12.75" customHeight="1">
      <c r="A53" s="20"/>
      <c r="B53" s="23" t="s">
        <v>12</v>
      </c>
      <c r="C53" s="10" t="s">
        <v>13</v>
      </c>
      <c r="D53" s="26">
        <f>D55+D57</f>
        <v>165659</v>
      </c>
      <c r="E53" s="103">
        <v>165659</v>
      </c>
      <c r="F53" s="26">
        <f>F55+F57</f>
        <v>183500</v>
      </c>
      <c r="G53" s="132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532</v>
      </c>
      <c r="D54" s="26"/>
      <c r="E54" s="103"/>
      <c r="F54" s="26"/>
      <c r="G54" s="132"/>
      <c r="H54" s="26"/>
    </row>
    <row r="55" spans="1:8" ht="12.75">
      <c r="A55" s="20"/>
      <c r="B55" s="22"/>
      <c r="C55" s="10" t="s">
        <v>15</v>
      </c>
      <c r="D55" s="26">
        <v>150000</v>
      </c>
      <c r="E55" s="103">
        <v>150000</v>
      </c>
      <c r="F55" s="26">
        <f>+F56</f>
        <v>145000</v>
      </c>
      <c r="G55" s="132"/>
      <c r="H55" s="26"/>
    </row>
    <row r="56" spans="1:8" ht="12.75" customHeight="1">
      <c r="A56" s="20"/>
      <c r="B56" s="22"/>
      <c r="C56" s="10" t="s">
        <v>346</v>
      </c>
      <c r="D56" s="26"/>
      <c r="E56" s="103"/>
      <c r="F56" s="26">
        <v>145000</v>
      </c>
      <c r="G56" s="132"/>
      <c r="H56" s="26"/>
    </row>
    <row r="57" spans="1:8" ht="12.75">
      <c r="A57" s="20"/>
      <c r="B57" s="22"/>
      <c r="C57" s="10" t="s">
        <v>8</v>
      </c>
      <c r="D57" s="26">
        <v>15659</v>
      </c>
      <c r="E57" s="103">
        <v>15659</v>
      </c>
      <c r="F57" s="26">
        <f>F58+F59+F60</f>
        <v>38500</v>
      </c>
      <c r="G57" s="132"/>
      <c r="H57" s="26"/>
    </row>
    <row r="58" spans="1:8" ht="36.75" customHeight="1">
      <c r="A58" s="20"/>
      <c r="B58" s="22"/>
      <c r="C58" s="10" t="s">
        <v>214</v>
      </c>
      <c r="D58" s="26"/>
      <c r="E58" s="103"/>
      <c r="F58" s="26">
        <v>30000</v>
      </c>
      <c r="G58" s="132"/>
      <c r="H58" s="26"/>
    </row>
    <row r="59" spans="1:8" ht="25.5" customHeight="1">
      <c r="A59" s="20"/>
      <c r="B59" s="22"/>
      <c r="C59" s="10" t="s">
        <v>213</v>
      </c>
      <c r="D59" s="26"/>
      <c r="E59" s="103"/>
      <c r="F59" s="26">
        <v>8000</v>
      </c>
      <c r="G59" s="132"/>
      <c r="H59" s="26"/>
    </row>
    <row r="60" spans="1:8" ht="12.75">
      <c r="A60" s="20"/>
      <c r="B60" s="22"/>
      <c r="C60" s="10" t="s">
        <v>339</v>
      </c>
      <c r="D60" s="26"/>
      <c r="E60" s="103"/>
      <c r="F60" s="26">
        <v>500</v>
      </c>
      <c r="G60" s="132"/>
      <c r="H60" s="26"/>
    </row>
    <row r="61" spans="1:8" ht="12.75">
      <c r="A61" s="20"/>
      <c r="B61" s="22"/>
      <c r="C61" s="10"/>
      <c r="D61" s="26"/>
      <c r="E61" s="103"/>
      <c r="F61" s="26"/>
      <c r="G61" s="132"/>
      <c r="H61" s="26"/>
    </row>
    <row r="62" spans="1:8" ht="12.75">
      <c r="A62" s="20"/>
      <c r="B62" s="23" t="s">
        <v>14</v>
      </c>
      <c r="C62" s="10" t="s">
        <v>2</v>
      </c>
      <c r="D62" s="26">
        <f>D64+D68</f>
        <v>229650</v>
      </c>
      <c r="E62" s="103">
        <f>E64+E68</f>
        <v>229650</v>
      </c>
      <c r="F62" s="26">
        <f>F64+F68</f>
        <v>152500</v>
      </c>
      <c r="G62" s="132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532</v>
      </c>
      <c r="D63" s="26"/>
      <c r="E63" s="103"/>
      <c r="F63" s="26"/>
      <c r="G63" s="132"/>
      <c r="H63" s="26"/>
    </row>
    <row r="64" spans="1:8" ht="12.75">
      <c r="A64" s="20"/>
      <c r="B64" s="22"/>
      <c r="C64" s="10" t="s">
        <v>15</v>
      </c>
      <c r="D64" s="26">
        <v>186041</v>
      </c>
      <c r="E64" s="26">
        <v>186041</v>
      </c>
      <c r="F64" s="26">
        <f>SUM(F65:F67)</f>
        <v>138000</v>
      </c>
      <c r="G64" s="132"/>
      <c r="H64" s="26"/>
    </row>
    <row r="65" spans="1:8" ht="12.75" customHeight="1">
      <c r="A65" s="20"/>
      <c r="B65" s="22"/>
      <c r="C65" s="10" t="s">
        <v>215</v>
      </c>
      <c r="D65" s="26">
        <v>0</v>
      </c>
      <c r="E65" s="103">
        <v>0</v>
      </c>
      <c r="F65" s="26">
        <v>128000</v>
      </c>
      <c r="G65" s="132"/>
      <c r="H65" s="26"/>
    </row>
    <row r="66" spans="1:8" ht="12.75" customHeight="1">
      <c r="A66" s="20"/>
      <c r="B66" s="22"/>
      <c r="C66" s="10" t="s">
        <v>372</v>
      </c>
      <c r="D66" s="26"/>
      <c r="E66" s="103"/>
      <c r="F66" s="26">
        <v>5000</v>
      </c>
      <c r="G66" s="132"/>
      <c r="H66" s="26"/>
    </row>
    <row r="67" spans="1:8" ht="12.75" customHeight="1">
      <c r="A67" s="20"/>
      <c r="B67" s="22"/>
      <c r="C67" s="10" t="s">
        <v>373</v>
      </c>
      <c r="D67" s="26"/>
      <c r="E67" s="103"/>
      <c r="F67" s="26">
        <v>5000</v>
      </c>
      <c r="G67" s="132"/>
      <c r="H67" s="26"/>
    </row>
    <row r="68" spans="1:8" ht="12.75">
      <c r="A68" s="20"/>
      <c r="B68" s="22"/>
      <c r="C68" s="10" t="s">
        <v>8</v>
      </c>
      <c r="D68" s="26">
        <v>43609</v>
      </c>
      <c r="E68" s="26">
        <v>43609</v>
      </c>
      <c r="F68" s="26">
        <f>SUM(F69:F72)</f>
        <v>14500</v>
      </c>
      <c r="G68" s="132"/>
      <c r="H68" s="26">
        <f>SUM(H69:H71)</f>
        <v>0</v>
      </c>
    </row>
    <row r="69" spans="1:8" ht="12.75" customHeight="1">
      <c r="A69" s="20"/>
      <c r="B69" s="22"/>
      <c r="C69" s="11" t="s">
        <v>216</v>
      </c>
      <c r="D69" s="27">
        <v>12654</v>
      </c>
      <c r="E69" s="27">
        <v>12654</v>
      </c>
      <c r="F69" s="26">
        <v>7500</v>
      </c>
      <c r="G69" s="132"/>
      <c r="H69" s="26"/>
    </row>
    <row r="70" spans="1:8" ht="12.75" customHeight="1">
      <c r="A70" s="20"/>
      <c r="B70" s="22"/>
      <c r="C70" s="11" t="s">
        <v>314</v>
      </c>
      <c r="D70" s="27">
        <v>12222</v>
      </c>
      <c r="E70" s="27">
        <v>12222</v>
      </c>
      <c r="F70" s="26">
        <v>3000</v>
      </c>
      <c r="G70" s="132"/>
      <c r="H70" s="26"/>
    </row>
    <row r="71" spans="1:8" ht="25.5" customHeight="1">
      <c r="A71" s="20"/>
      <c r="B71" s="22"/>
      <c r="C71" s="11" t="s">
        <v>210</v>
      </c>
      <c r="D71" s="27">
        <v>1154</v>
      </c>
      <c r="E71" s="27">
        <v>1154</v>
      </c>
      <c r="F71" s="26">
        <v>3000</v>
      </c>
      <c r="G71" s="132"/>
      <c r="H71" s="26"/>
    </row>
    <row r="72" spans="1:8" ht="26.25" customHeight="1">
      <c r="A72" s="20"/>
      <c r="B72" s="22"/>
      <c r="C72" s="11" t="s">
        <v>315</v>
      </c>
      <c r="D72" s="27"/>
      <c r="E72" s="112"/>
      <c r="F72" s="26">
        <v>1000</v>
      </c>
      <c r="G72" s="132"/>
      <c r="H72" s="26"/>
    </row>
    <row r="73" spans="1:8" ht="13.5" thickBot="1">
      <c r="A73" s="20"/>
      <c r="B73" s="22"/>
      <c r="C73" s="11"/>
      <c r="D73" s="27"/>
      <c r="E73" s="103"/>
      <c r="F73" s="26"/>
      <c r="G73" s="132"/>
      <c r="H73" s="26"/>
    </row>
    <row r="74" spans="1:8" ht="18" customHeight="1" thickBot="1">
      <c r="A74" s="18" t="s">
        <v>495</v>
      </c>
      <c r="B74" s="19"/>
      <c r="C74" s="12" t="s">
        <v>496</v>
      </c>
      <c r="D74" s="24" t="e">
        <f>D75+D81+#REF!</f>
        <v>#REF!</v>
      </c>
      <c r="E74" s="101" t="e">
        <f>E75+E81+#REF!</f>
        <v>#REF!</v>
      </c>
      <c r="F74" s="24">
        <f>F75+F81</f>
        <v>36000</v>
      </c>
      <c r="G74" s="130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16</v>
      </c>
      <c r="C75" s="9" t="s">
        <v>17</v>
      </c>
      <c r="D75" s="29">
        <f>D77</f>
        <v>85000</v>
      </c>
      <c r="E75" s="102">
        <f>E77</f>
        <v>85000</v>
      </c>
      <c r="F75" s="29">
        <f>F77</f>
        <v>13500</v>
      </c>
      <c r="G75" s="133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532</v>
      </c>
      <c r="D76" s="26"/>
      <c r="E76" s="103"/>
      <c r="F76" s="26"/>
      <c r="G76" s="132"/>
      <c r="H76" s="26"/>
    </row>
    <row r="77" spans="1:8" ht="12.75" customHeight="1">
      <c r="A77" s="20"/>
      <c r="B77" s="22"/>
      <c r="C77" s="10" t="s">
        <v>11</v>
      </c>
      <c r="D77" s="26">
        <v>85000</v>
      </c>
      <c r="E77" s="103">
        <v>85000</v>
      </c>
      <c r="F77" s="26">
        <f>SUM(F78:F79)</f>
        <v>13500</v>
      </c>
      <c r="G77" s="132"/>
      <c r="H77" s="26"/>
    </row>
    <row r="78" spans="1:8" ht="25.5" customHeight="1">
      <c r="A78" s="20"/>
      <c r="B78" s="22"/>
      <c r="C78" s="10" t="s">
        <v>217</v>
      </c>
      <c r="D78" s="26"/>
      <c r="E78" s="103"/>
      <c r="F78" s="26">
        <v>3500</v>
      </c>
      <c r="G78" s="132"/>
      <c r="H78" s="26"/>
    </row>
    <row r="79" spans="1:8" ht="12.75" customHeight="1">
      <c r="A79" s="20"/>
      <c r="B79" s="22"/>
      <c r="C79" s="10" t="s">
        <v>330</v>
      </c>
      <c r="D79" s="26"/>
      <c r="E79" s="103"/>
      <c r="F79" s="26">
        <v>10000</v>
      </c>
      <c r="G79" s="132"/>
      <c r="H79" s="26"/>
    </row>
    <row r="80" spans="1:8" ht="12.75">
      <c r="A80" s="20"/>
      <c r="B80" s="22"/>
      <c r="C80" s="10"/>
      <c r="D80" s="26"/>
      <c r="E80" s="103"/>
      <c r="F80" s="26"/>
      <c r="G80" s="132"/>
      <c r="H80" s="26"/>
    </row>
    <row r="81" spans="1:8" ht="12.75" customHeight="1">
      <c r="A81" s="20"/>
      <c r="B81" s="23" t="s">
        <v>18</v>
      </c>
      <c r="C81" s="10" t="s">
        <v>352</v>
      </c>
      <c r="D81" s="26">
        <f>D83</f>
        <v>16100</v>
      </c>
      <c r="E81" s="103">
        <f>E83</f>
        <v>16100</v>
      </c>
      <c r="F81" s="26">
        <f>F83</f>
        <v>22500</v>
      </c>
      <c r="G81" s="132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532</v>
      </c>
      <c r="D82" s="26"/>
      <c r="E82" s="103"/>
      <c r="F82" s="26"/>
      <c r="G82" s="132"/>
      <c r="H82" s="26"/>
    </row>
    <row r="83" spans="1:8" ht="12.75" customHeight="1">
      <c r="A83" s="20"/>
      <c r="B83" s="22"/>
      <c r="C83" s="10" t="s">
        <v>19</v>
      </c>
      <c r="D83" s="26">
        <v>16100</v>
      </c>
      <c r="E83" s="26">
        <v>16100</v>
      </c>
      <c r="F83" s="26">
        <f>SUM(F84:F87)</f>
        <v>22500</v>
      </c>
      <c r="G83" s="132"/>
      <c r="H83" s="26"/>
    </row>
    <row r="84" spans="1:8" ht="36" customHeight="1">
      <c r="A84" s="20"/>
      <c r="B84" s="22"/>
      <c r="C84" s="10" t="s">
        <v>218</v>
      </c>
      <c r="D84" s="26"/>
      <c r="E84" s="26"/>
      <c r="F84" s="26"/>
      <c r="G84" s="132"/>
      <c r="H84" s="26"/>
    </row>
    <row r="85" spans="1:8" ht="12.75" customHeight="1">
      <c r="A85" s="20"/>
      <c r="B85" s="22"/>
      <c r="C85" s="10" t="s">
        <v>301</v>
      </c>
      <c r="D85" s="26"/>
      <c r="E85" s="103"/>
      <c r="F85" s="26">
        <v>15000</v>
      </c>
      <c r="G85" s="132"/>
      <c r="H85" s="26"/>
    </row>
    <row r="86" spans="1:8" ht="12.75">
      <c r="A86" s="20"/>
      <c r="B86" s="22"/>
      <c r="C86" s="10" t="s">
        <v>302</v>
      </c>
      <c r="D86" s="26"/>
      <c r="E86" s="103"/>
      <c r="F86" s="26">
        <v>5000</v>
      </c>
      <c r="G86" s="132"/>
      <c r="H86" s="26"/>
    </row>
    <row r="87" spans="1:8" ht="12.75" customHeight="1">
      <c r="A87" s="20"/>
      <c r="B87" s="22"/>
      <c r="C87" s="10" t="s">
        <v>303</v>
      </c>
      <c r="D87" s="26"/>
      <c r="E87" s="103"/>
      <c r="F87" s="26">
        <v>2500</v>
      </c>
      <c r="G87" s="132"/>
      <c r="H87" s="26"/>
    </row>
    <row r="88" spans="1:8" ht="13.5" thickBot="1">
      <c r="A88" s="20"/>
      <c r="B88" s="22"/>
      <c r="C88" s="10"/>
      <c r="D88" s="26"/>
      <c r="E88" s="103"/>
      <c r="F88" s="26"/>
      <c r="G88" s="132"/>
      <c r="H88" s="26"/>
    </row>
    <row r="89" spans="1:8" ht="18" customHeight="1" thickBot="1">
      <c r="A89" s="18" t="s">
        <v>497</v>
      </c>
      <c r="B89" s="19"/>
      <c r="C89" s="12" t="s">
        <v>498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30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20</v>
      </c>
      <c r="C90" s="9" t="s">
        <v>527</v>
      </c>
      <c r="D90" s="25">
        <f>D92</f>
        <v>64903</v>
      </c>
      <c r="E90" s="105">
        <f>E92</f>
        <v>64903</v>
      </c>
      <c r="F90" s="25">
        <f>F92</f>
        <v>64479</v>
      </c>
      <c r="G90" s="131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532</v>
      </c>
      <c r="D91" s="26"/>
      <c r="E91" s="103"/>
      <c r="F91" s="26"/>
      <c r="G91" s="132"/>
      <c r="H91" s="26"/>
    </row>
    <row r="92" spans="1:8" ht="12" customHeight="1">
      <c r="A92" s="20"/>
      <c r="B92" s="22"/>
      <c r="C92" s="10" t="s">
        <v>533</v>
      </c>
      <c r="D92" s="26">
        <v>64903</v>
      </c>
      <c r="E92" s="103">
        <v>64903</v>
      </c>
      <c r="F92" s="26">
        <v>64479</v>
      </c>
      <c r="G92" s="132"/>
      <c r="H92" s="26"/>
    </row>
    <row r="93" spans="1:8" ht="12" customHeight="1">
      <c r="A93" s="20"/>
      <c r="B93" s="22"/>
      <c r="C93" s="10" t="s">
        <v>532</v>
      </c>
      <c r="D93" s="26"/>
      <c r="E93" s="103"/>
      <c r="F93" s="26"/>
      <c r="G93" s="132"/>
      <c r="H93" s="26"/>
    </row>
    <row r="94" spans="1:8" ht="12" customHeight="1">
      <c r="A94" s="20"/>
      <c r="B94" s="22"/>
      <c r="C94" s="10" t="s">
        <v>21</v>
      </c>
      <c r="D94" s="26">
        <v>59200</v>
      </c>
      <c r="E94" s="103">
        <v>59200</v>
      </c>
      <c r="F94" s="26">
        <v>63479</v>
      </c>
      <c r="G94" s="132"/>
      <c r="H94" s="26"/>
    </row>
    <row r="95" spans="1:8" ht="12.75">
      <c r="A95" s="20"/>
      <c r="B95" s="22"/>
      <c r="C95" s="10"/>
      <c r="D95" s="26"/>
      <c r="E95" s="103"/>
      <c r="F95" s="26"/>
      <c r="G95" s="132"/>
      <c r="H95" s="26"/>
    </row>
    <row r="96" spans="1:8" ht="12.75">
      <c r="A96" s="20"/>
      <c r="B96" s="23" t="s">
        <v>22</v>
      </c>
      <c r="C96" s="10" t="s">
        <v>23</v>
      </c>
      <c r="D96" s="26">
        <f>D98</f>
        <v>85286</v>
      </c>
      <c r="E96" s="109">
        <f>E98</f>
        <v>85286</v>
      </c>
      <c r="F96" s="26">
        <f>F98</f>
        <v>110000</v>
      </c>
      <c r="G96" s="132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490</v>
      </c>
      <c r="D97" s="26"/>
      <c r="E97" s="109"/>
      <c r="F97" s="26"/>
      <c r="G97" s="132"/>
      <c r="H97" s="26"/>
    </row>
    <row r="98" spans="1:8" ht="12.75">
      <c r="A98" s="20"/>
      <c r="B98" s="22"/>
      <c r="C98" s="10" t="s">
        <v>533</v>
      </c>
      <c r="D98" s="26">
        <v>85286</v>
      </c>
      <c r="E98" s="109">
        <v>85286</v>
      </c>
      <c r="F98" s="26">
        <f>SUM(F99:F102)</f>
        <v>110000</v>
      </c>
      <c r="G98" s="132"/>
      <c r="H98" s="26">
        <f>SUM(H99:H102)</f>
        <v>0</v>
      </c>
    </row>
    <row r="99" spans="1:8" ht="12.75">
      <c r="A99" s="20"/>
      <c r="B99" s="22"/>
      <c r="C99" s="10" t="s">
        <v>219</v>
      </c>
      <c r="D99" s="26">
        <v>78576</v>
      </c>
      <c r="E99" s="103">
        <v>78576</v>
      </c>
      <c r="F99" s="26">
        <v>83760</v>
      </c>
      <c r="G99" s="132"/>
      <c r="H99" s="26"/>
    </row>
    <row r="100" spans="1:8" ht="25.5" customHeight="1">
      <c r="A100" s="20"/>
      <c r="B100" s="22"/>
      <c r="C100" s="10" t="s">
        <v>220</v>
      </c>
      <c r="D100" s="26">
        <v>2710</v>
      </c>
      <c r="E100" s="103">
        <v>2360</v>
      </c>
      <c r="F100" s="26">
        <v>12740</v>
      </c>
      <c r="G100" s="132"/>
      <c r="H100" s="26"/>
    </row>
    <row r="101" spans="1:8" ht="12.75" customHeight="1">
      <c r="A101" s="20"/>
      <c r="B101" s="22"/>
      <c r="C101" s="10" t="s">
        <v>259</v>
      </c>
      <c r="D101" s="26">
        <v>3500</v>
      </c>
      <c r="E101" s="103">
        <v>3500</v>
      </c>
      <c r="F101" s="26">
        <v>12000</v>
      </c>
      <c r="G101" s="132"/>
      <c r="H101" s="26"/>
    </row>
    <row r="102" spans="1:8" ht="12.75">
      <c r="A102" s="20"/>
      <c r="B102" s="22"/>
      <c r="C102" s="10" t="s">
        <v>221</v>
      </c>
      <c r="D102" s="26">
        <v>500</v>
      </c>
      <c r="E102" s="103">
        <v>500</v>
      </c>
      <c r="F102" s="26">
        <v>1500</v>
      </c>
      <c r="G102" s="132"/>
      <c r="H102" s="26"/>
    </row>
    <row r="103" spans="1:8" ht="12.75">
      <c r="A103" s="20"/>
      <c r="B103" s="22"/>
      <c r="C103" s="10"/>
      <c r="D103" s="26"/>
      <c r="E103" s="103"/>
      <c r="F103" s="26"/>
      <c r="G103" s="132"/>
      <c r="H103" s="26"/>
    </row>
    <row r="104" spans="1:8" ht="12.75">
      <c r="A104" s="20"/>
      <c r="B104" s="23" t="s">
        <v>24</v>
      </c>
      <c r="C104" s="10" t="s">
        <v>25</v>
      </c>
      <c r="D104" s="26" t="e">
        <f>D106+D108</f>
        <v>#REF!</v>
      </c>
      <c r="E104" s="109" t="e">
        <f>E106+E108</f>
        <v>#REF!</v>
      </c>
      <c r="F104" s="26">
        <f>F106+F108</f>
        <v>1796088</v>
      </c>
      <c r="G104" s="132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490</v>
      </c>
      <c r="D105" s="26"/>
      <c r="E105" s="103"/>
      <c r="F105" s="26"/>
      <c r="G105" s="132"/>
      <c r="H105" s="26"/>
    </row>
    <row r="106" spans="1:8" ht="12.75">
      <c r="A106" s="20"/>
      <c r="B106" s="22"/>
      <c r="C106" s="10" t="s">
        <v>15</v>
      </c>
      <c r="D106" s="26" t="e">
        <f>#REF!</f>
        <v>#REF!</v>
      </c>
      <c r="E106" s="109" t="e">
        <f>#REF!</f>
        <v>#REF!</v>
      </c>
      <c r="F106" s="26">
        <f>F107</f>
        <v>8000</v>
      </c>
      <c r="G106" s="132"/>
      <c r="H106" s="26"/>
    </row>
    <row r="107" spans="1:8" ht="12.75">
      <c r="A107" s="20"/>
      <c r="B107" s="22"/>
      <c r="C107" s="10" t="s">
        <v>238</v>
      </c>
      <c r="D107" s="26"/>
      <c r="E107" s="103"/>
      <c r="F107" s="26">
        <v>8000</v>
      </c>
      <c r="G107" s="132"/>
      <c r="H107" s="26"/>
    </row>
    <row r="108" spans="1:8" ht="12.75">
      <c r="A108" s="20"/>
      <c r="B108" s="22"/>
      <c r="C108" s="10" t="s">
        <v>8</v>
      </c>
      <c r="D108" s="26">
        <v>1707163</v>
      </c>
      <c r="E108" s="109">
        <f>SUM(E109:E122)</f>
        <v>1644371</v>
      </c>
      <c r="F108" s="26">
        <f>SUM(F109:F124)</f>
        <v>1788088</v>
      </c>
      <c r="G108" s="132"/>
      <c r="H108" s="26"/>
    </row>
    <row r="109" spans="1:8" ht="12.75" customHeight="1">
      <c r="A109" s="20"/>
      <c r="B109" s="22"/>
      <c r="C109" s="10" t="s">
        <v>222</v>
      </c>
      <c r="D109" s="26">
        <v>280</v>
      </c>
      <c r="E109" s="103">
        <v>280</v>
      </c>
      <c r="F109" s="26">
        <v>370</v>
      </c>
      <c r="G109" s="132"/>
      <c r="H109" s="26"/>
    </row>
    <row r="110" spans="1:8" ht="12.75" customHeight="1">
      <c r="A110" s="20"/>
      <c r="B110" s="22"/>
      <c r="C110" s="10" t="s">
        <v>223</v>
      </c>
      <c r="D110" s="26">
        <v>1078869</v>
      </c>
      <c r="E110" s="103">
        <v>1024168</v>
      </c>
      <c r="F110" s="26">
        <v>1120910</v>
      </c>
      <c r="G110" s="132"/>
      <c r="H110" s="26"/>
    </row>
    <row r="111" spans="1:8" ht="12.75">
      <c r="A111" s="20"/>
      <c r="B111" s="22"/>
      <c r="C111" s="10" t="s">
        <v>224</v>
      </c>
      <c r="D111" s="26">
        <v>74067</v>
      </c>
      <c r="E111" s="103">
        <v>74067</v>
      </c>
      <c r="F111" s="26">
        <v>89581</v>
      </c>
      <c r="G111" s="132"/>
      <c r="H111" s="26"/>
    </row>
    <row r="112" spans="1:8" ht="12.75" customHeight="1">
      <c r="A112" s="20"/>
      <c r="B112" s="22"/>
      <c r="C112" s="10" t="s">
        <v>329</v>
      </c>
      <c r="D112" s="26">
        <v>210350</v>
      </c>
      <c r="E112" s="103">
        <v>182108</v>
      </c>
      <c r="F112" s="26">
        <v>204743</v>
      </c>
      <c r="G112" s="132"/>
      <c r="H112" s="26"/>
    </row>
    <row r="113" spans="1:8" ht="12.75">
      <c r="A113" s="20"/>
      <c r="B113" s="22"/>
      <c r="C113" s="10" t="s">
        <v>225</v>
      </c>
      <c r="D113" s="26">
        <v>28823</v>
      </c>
      <c r="E113" s="103">
        <v>26344</v>
      </c>
      <c r="F113" s="26">
        <v>29114</v>
      </c>
      <c r="G113" s="132"/>
      <c r="H113" s="26"/>
    </row>
    <row r="114" spans="1:8" ht="12.75">
      <c r="A114" s="20"/>
      <c r="B114" s="22"/>
      <c r="C114" s="10" t="s">
        <v>226</v>
      </c>
      <c r="D114" s="26">
        <v>66776</v>
      </c>
      <c r="E114" s="103">
        <v>81456</v>
      </c>
      <c r="F114" s="26">
        <v>80000</v>
      </c>
      <c r="G114" s="132"/>
      <c r="H114" s="26"/>
    </row>
    <row r="115" spans="1:8" ht="25.5" customHeight="1">
      <c r="A115" s="20"/>
      <c r="B115" s="22"/>
      <c r="C115" s="10" t="s">
        <v>331</v>
      </c>
      <c r="D115" s="26"/>
      <c r="E115" s="103"/>
      <c r="F115" s="26"/>
      <c r="G115" s="132"/>
      <c r="H115" s="26"/>
    </row>
    <row r="116" spans="1:8" ht="12.75">
      <c r="A116" s="20"/>
      <c r="B116" s="22"/>
      <c r="C116" s="10" t="s">
        <v>227</v>
      </c>
      <c r="D116" s="26">
        <v>28700</v>
      </c>
      <c r="E116" s="103">
        <v>28700</v>
      </c>
      <c r="F116" s="26">
        <v>29300</v>
      </c>
      <c r="G116" s="132"/>
      <c r="H116" s="26"/>
    </row>
    <row r="117" spans="1:8" ht="12.75">
      <c r="A117" s="20"/>
      <c r="B117" s="22"/>
      <c r="C117" s="10" t="s">
        <v>228</v>
      </c>
      <c r="D117" s="26">
        <v>13900</v>
      </c>
      <c r="E117" s="103">
        <v>1500</v>
      </c>
      <c r="F117" s="26">
        <v>1500</v>
      </c>
      <c r="G117" s="132"/>
      <c r="H117" s="26"/>
    </row>
    <row r="118" spans="1:8" ht="12.75">
      <c r="A118" s="20"/>
      <c r="B118" s="22"/>
      <c r="C118" s="10" t="s">
        <v>229</v>
      </c>
      <c r="D118" s="26">
        <v>169300</v>
      </c>
      <c r="E118" s="103">
        <v>177600</v>
      </c>
      <c r="F118" s="26">
        <v>180000</v>
      </c>
      <c r="G118" s="132"/>
      <c r="H118" s="26"/>
    </row>
    <row r="119" spans="1:8" ht="12.75" customHeight="1">
      <c r="A119" s="20"/>
      <c r="B119" s="22"/>
      <c r="C119" s="10" t="s">
        <v>380</v>
      </c>
      <c r="D119" s="26"/>
      <c r="E119" s="103"/>
      <c r="F119" s="26"/>
      <c r="G119" s="132"/>
      <c r="H119" s="26"/>
    </row>
    <row r="120" spans="1:8" ht="12.75">
      <c r="A120" s="20"/>
      <c r="B120" s="22"/>
      <c r="C120" s="10" t="s">
        <v>230</v>
      </c>
      <c r="D120" s="26">
        <v>18300</v>
      </c>
      <c r="E120" s="103">
        <v>18300</v>
      </c>
      <c r="F120" s="26">
        <v>18300</v>
      </c>
      <c r="G120" s="132"/>
      <c r="H120" s="26"/>
    </row>
    <row r="121" spans="1:8" ht="12.75">
      <c r="A121" s="20"/>
      <c r="B121" s="22"/>
      <c r="C121" s="10" t="s">
        <v>231</v>
      </c>
      <c r="D121" s="26">
        <v>20300</v>
      </c>
      <c r="E121" s="103">
        <v>12000</v>
      </c>
      <c r="F121" s="26">
        <v>12240</v>
      </c>
      <c r="G121" s="132"/>
      <c r="H121" s="26"/>
    </row>
    <row r="122" spans="1:8" ht="12.75" customHeight="1">
      <c r="A122" s="20"/>
      <c r="B122" s="22"/>
      <c r="C122" s="10" t="s">
        <v>232</v>
      </c>
      <c r="D122" s="26">
        <v>17848</v>
      </c>
      <c r="E122" s="103">
        <v>17848</v>
      </c>
      <c r="F122" s="26">
        <v>21030</v>
      </c>
      <c r="G122" s="132"/>
      <c r="H122" s="26"/>
    </row>
    <row r="123" spans="1:8" ht="12.75" customHeight="1">
      <c r="A123" s="20"/>
      <c r="B123" s="22"/>
      <c r="C123" s="10" t="s">
        <v>262</v>
      </c>
      <c r="D123" s="26"/>
      <c r="E123" s="103"/>
      <c r="F123" s="26">
        <v>400</v>
      </c>
      <c r="G123" s="132"/>
      <c r="H123" s="26"/>
    </row>
    <row r="124" spans="1:8" ht="12.75">
      <c r="A124" s="20"/>
      <c r="B124" s="22"/>
      <c r="C124" s="10" t="s">
        <v>263</v>
      </c>
      <c r="D124" s="26"/>
      <c r="E124" s="103"/>
      <c r="F124" s="26">
        <v>600</v>
      </c>
      <c r="G124" s="132"/>
      <c r="H124" s="26"/>
    </row>
    <row r="125" spans="1:8" ht="12.75">
      <c r="A125" s="20"/>
      <c r="B125" s="22"/>
      <c r="C125" s="10"/>
      <c r="D125" s="26"/>
      <c r="E125" s="103"/>
      <c r="F125" s="26"/>
      <c r="G125" s="132"/>
      <c r="H125" s="26"/>
    </row>
    <row r="126" spans="1:8" ht="12.75">
      <c r="A126" s="20"/>
      <c r="B126" s="23" t="s">
        <v>26</v>
      </c>
      <c r="C126" s="10" t="s">
        <v>2</v>
      </c>
      <c r="D126" s="26">
        <f>D128</f>
        <v>20401</v>
      </c>
      <c r="E126" s="109">
        <f>E128</f>
        <v>20401</v>
      </c>
      <c r="F126" s="26">
        <f>F128</f>
        <v>46511</v>
      </c>
      <c r="G126" s="132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490</v>
      </c>
      <c r="D127" s="26"/>
      <c r="E127" s="103"/>
      <c r="F127" s="26"/>
      <c r="G127" s="132"/>
      <c r="H127" s="26"/>
    </row>
    <row r="128" spans="1:8" ht="12.75">
      <c r="A128" s="20"/>
      <c r="B128" s="22"/>
      <c r="C128" s="10" t="s">
        <v>533</v>
      </c>
      <c r="D128" s="26">
        <f>D129</f>
        <v>20401</v>
      </c>
      <c r="E128" s="109">
        <f>E129</f>
        <v>20401</v>
      </c>
      <c r="F128" s="26">
        <f>F129+F133</f>
        <v>46511</v>
      </c>
      <c r="G128" s="132"/>
      <c r="H128" s="26"/>
    </row>
    <row r="129" spans="1:8" ht="12.75">
      <c r="A129" s="20"/>
      <c r="B129" s="22"/>
      <c r="C129" s="10" t="s">
        <v>236</v>
      </c>
      <c r="D129" s="26">
        <f>SUM(D130:D132)</f>
        <v>20401</v>
      </c>
      <c r="E129" s="109">
        <f>SUM(E130:E132)</f>
        <v>20401</v>
      </c>
      <c r="F129" s="26">
        <f>SUM(F130:F132)</f>
        <v>21511</v>
      </c>
      <c r="G129" s="132"/>
      <c r="H129" s="26"/>
    </row>
    <row r="130" spans="1:8" ht="12.75" customHeight="1">
      <c r="A130" s="20"/>
      <c r="B130" s="22"/>
      <c r="C130" s="10" t="s">
        <v>304</v>
      </c>
      <c r="D130" s="26">
        <v>9326</v>
      </c>
      <c r="E130" s="109">
        <v>9326</v>
      </c>
      <c r="F130" s="26">
        <v>9586</v>
      </c>
      <c r="G130" s="132"/>
      <c r="H130" s="26"/>
    </row>
    <row r="131" spans="1:8" ht="12.75" customHeight="1">
      <c r="A131" s="20"/>
      <c r="B131" s="22"/>
      <c r="C131" s="10" t="s">
        <v>305</v>
      </c>
      <c r="D131" s="26">
        <v>2915</v>
      </c>
      <c r="E131" s="109">
        <v>2915</v>
      </c>
      <c r="F131" s="26">
        <v>2923</v>
      </c>
      <c r="G131" s="132"/>
      <c r="H131" s="26"/>
    </row>
    <row r="132" spans="1:8" ht="12.75" customHeight="1">
      <c r="A132" s="20"/>
      <c r="B132" s="22"/>
      <c r="C132" s="10" t="s">
        <v>306</v>
      </c>
      <c r="D132" s="26">
        <v>8160</v>
      </c>
      <c r="E132" s="109">
        <v>8160</v>
      </c>
      <c r="F132" s="26">
        <v>9002</v>
      </c>
      <c r="G132" s="132"/>
      <c r="H132" s="26"/>
    </row>
    <row r="133" spans="1:8" ht="12.75">
      <c r="A133" s="20"/>
      <c r="B133" s="22"/>
      <c r="C133" s="10" t="s">
        <v>316</v>
      </c>
      <c r="D133" s="26"/>
      <c r="E133" s="103"/>
      <c r="F133" s="26">
        <v>25000</v>
      </c>
      <c r="G133" s="132"/>
      <c r="H133" s="26"/>
    </row>
    <row r="134" spans="1:8" ht="13.5" thickBot="1">
      <c r="A134" s="20"/>
      <c r="B134" s="22"/>
      <c r="C134" s="10"/>
      <c r="D134" s="26"/>
      <c r="E134" s="103"/>
      <c r="F134" s="26"/>
      <c r="G134" s="132"/>
      <c r="H134" s="26"/>
    </row>
    <row r="135" spans="1:8" ht="27" customHeight="1" thickBot="1">
      <c r="A135" s="18" t="s">
        <v>499</v>
      </c>
      <c r="B135" s="19"/>
      <c r="C135" s="12" t="s">
        <v>500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30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27</v>
      </c>
      <c r="C136" s="9" t="s">
        <v>28</v>
      </c>
      <c r="D136" s="29">
        <f>D138</f>
        <v>1700</v>
      </c>
      <c r="E136" s="29">
        <f>E138</f>
        <v>1700</v>
      </c>
      <c r="F136" s="29">
        <f>F138</f>
        <v>1800</v>
      </c>
      <c r="G136" s="133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490</v>
      </c>
      <c r="D137" s="29"/>
      <c r="E137" s="102"/>
      <c r="F137" s="29"/>
      <c r="G137" s="133"/>
      <c r="H137" s="29"/>
    </row>
    <row r="138" spans="1:8" ht="12.75">
      <c r="A138" s="20"/>
      <c r="B138" s="22"/>
      <c r="C138" s="10" t="s">
        <v>3</v>
      </c>
      <c r="D138" s="26">
        <v>1700</v>
      </c>
      <c r="E138" s="26">
        <v>1700</v>
      </c>
      <c r="F138" s="26">
        <v>1800</v>
      </c>
      <c r="G138" s="132"/>
      <c r="H138" s="26"/>
    </row>
    <row r="139" spans="1:8" ht="12.75">
      <c r="A139" s="20"/>
      <c r="B139" s="22"/>
      <c r="C139" s="10" t="s">
        <v>237</v>
      </c>
      <c r="D139" s="26">
        <v>1700</v>
      </c>
      <c r="E139" s="26">
        <v>1700</v>
      </c>
      <c r="F139" s="26">
        <v>1800</v>
      </c>
      <c r="G139" s="132"/>
      <c r="H139" s="26"/>
    </row>
    <row r="140" spans="1:8" ht="13.5" thickBot="1">
      <c r="A140" s="20"/>
      <c r="B140" s="22"/>
      <c r="C140" s="10"/>
      <c r="D140" s="26"/>
      <c r="E140" s="103"/>
      <c r="F140" s="26"/>
      <c r="G140" s="132"/>
      <c r="H140" s="26"/>
    </row>
    <row r="141" spans="1:8" ht="22.5" customHeight="1" thickBot="1">
      <c r="A141" s="18" t="s">
        <v>501</v>
      </c>
      <c r="B141" s="19"/>
      <c r="C141" s="12" t="s">
        <v>502</v>
      </c>
      <c r="D141" s="24" t="e">
        <f>D142+D147+D155</f>
        <v>#REF!</v>
      </c>
      <c r="E141" s="101" t="e">
        <f>E142+E147+E155</f>
        <v>#REF!</v>
      </c>
      <c r="F141" s="24">
        <f>F142+F147+F155</f>
        <v>141344</v>
      </c>
      <c r="G141" s="130" t="e">
        <f>F141/E141*100</f>
        <v>#REF!</v>
      </c>
      <c r="H141" s="24">
        <f>H142+H147+H155</f>
        <v>0</v>
      </c>
    </row>
    <row r="142" spans="1:8" ht="12.75">
      <c r="A142" s="123"/>
      <c r="B142" s="114" t="s">
        <v>29</v>
      </c>
      <c r="C142" s="59" t="s">
        <v>30</v>
      </c>
      <c r="D142" s="25">
        <f>D144</f>
        <v>7000</v>
      </c>
      <c r="E142" s="137">
        <f>E144</f>
        <v>7000</v>
      </c>
      <c r="F142" s="25">
        <f>F144</f>
        <v>10000</v>
      </c>
      <c r="G142" s="131">
        <f>F142/E142*100</f>
        <v>142.85714285714286</v>
      </c>
      <c r="H142" s="25">
        <f>H144</f>
        <v>0</v>
      </c>
    </row>
    <row r="143" spans="1:8" ht="12.75">
      <c r="A143" s="119"/>
      <c r="B143" s="20"/>
      <c r="C143" s="60" t="s">
        <v>532</v>
      </c>
      <c r="D143" s="26"/>
      <c r="E143" s="103"/>
      <c r="F143" s="26"/>
      <c r="G143" s="132"/>
      <c r="H143" s="26"/>
    </row>
    <row r="144" spans="1:8" ht="12.75">
      <c r="A144" s="119"/>
      <c r="B144" s="20"/>
      <c r="C144" s="60" t="s">
        <v>15</v>
      </c>
      <c r="D144" s="26">
        <v>7000</v>
      </c>
      <c r="E144" s="103">
        <v>7000</v>
      </c>
      <c r="F144" s="26">
        <v>10000</v>
      </c>
      <c r="G144" s="132"/>
      <c r="H144" s="26"/>
    </row>
    <row r="145" spans="1:8" ht="12.75">
      <c r="A145" s="119"/>
      <c r="B145" s="20"/>
      <c r="C145" s="60" t="s">
        <v>239</v>
      </c>
      <c r="D145" s="26"/>
      <c r="E145" s="103"/>
      <c r="F145" s="26">
        <v>10000</v>
      </c>
      <c r="G145" s="132"/>
      <c r="H145" s="26"/>
    </row>
    <row r="146" spans="1:8" ht="12.75">
      <c r="A146" s="119"/>
      <c r="B146" s="20"/>
      <c r="C146" s="60"/>
      <c r="D146" s="26"/>
      <c r="E146" s="103"/>
      <c r="F146" s="26"/>
      <c r="G146" s="132"/>
      <c r="H146" s="26"/>
    </row>
    <row r="147" spans="1:8" ht="12.75">
      <c r="A147" s="119"/>
      <c r="B147" s="113" t="s">
        <v>31</v>
      </c>
      <c r="C147" s="60" t="s">
        <v>32</v>
      </c>
      <c r="D147" s="26" t="e">
        <f>D149+D151</f>
        <v>#REF!</v>
      </c>
      <c r="E147" s="103" t="e">
        <f>E149+E151</f>
        <v>#REF!</v>
      </c>
      <c r="F147" s="26">
        <f>F149+F151</f>
        <v>121000</v>
      </c>
      <c r="G147" s="132" t="e">
        <f>F147/E147*100</f>
        <v>#REF!</v>
      </c>
      <c r="H147" s="26">
        <f>H149+H151</f>
        <v>0</v>
      </c>
    </row>
    <row r="148" spans="1:8" ht="12.75">
      <c r="A148" s="119"/>
      <c r="B148" s="20"/>
      <c r="C148" s="60" t="s">
        <v>532</v>
      </c>
      <c r="D148" s="26"/>
      <c r="E148" s="103"/>
      <c r="F148" s="26"/>
      <c r="G148" s="132"/>
      <c r="H148" s="26"/>
    </row>
    <row r="149" spans="1:8" ht="12.75">
      <c r="A149" s="119"/>
      <c r="B149" s="20"/>
      <c r="C149" s="60" t="s">
        <v>15</v>
      </c>
      <c r="D149" s="26" t="e">
        <f>SUM(#REF!)</f>
        <v>#REF!</v>
      </c>
      <c r="E149" s="109" t="e">
        <f>SUM(#REF!)</f>
        <v>#REF!</v>
      </c>
      <c r="F149" s="26">
        <f>SUM(F150:F150)</f>
        <v>20000</v>
      </c>
      <c r="G149" s="132"/>
      <c r="H149" s="26"/>
    </row>
    <row r="150" spans="1:8" ht="12.75" customHeight="1">
      <c r="A150" s="119"/>
      <c r="B150" s="20"/>
      <c r="C150" s="60" t="s">
        <v>350</v>
      </c>
      <c r="D150" s="26"/>
      <c r="E150" s="103"/>
      <c r="F150" s="26">
        <v>20000</v>
      </c>
      <c r="G150" s="132"/>
      <c r="H150" s="26"/>
    </row>
    <row r="151" spans="1:8" ht="12.75">
      <c r="A151" s="119"/>
      <c r="B151" s="20"/>
      <c r="C151" s="60" t="s">
        <v>8</v>
      </c>
      <c r="D151" s="26">
        <v>80850</v>
      </c>
      <c r="E151" s="103">
        <v>80850</v>
      </c>
      <c r="F151" s="26">
        <v>101000</v>
      </c>
      <c r="G151" s="132"/>
      <c r="H151" s="26"/>
    </row>
    <row r="152" spans="1:8" ht="25.5" customHeight="1">
      <c r="A152" s="119"/>
      <c r="B152" s="20"/>
      <c r="C152" s="59" t="s">
        <v>240</v>
      </c>
      <c r="D152" s="29"/>
      <c r="E152" s="103"/>
      <c r="F152" s="26">
        <v>81000</v>
      </c>
      <c r="G152" s="132"/>
      <c r="H152" s="26"/>
    </row>
    <row r="153" spans="1:8" ht="12" customHeight="1">
      <c r="A153" s="119"/>
      <c r="B153" s="20"/>
      <c r="C153" s="60" t="s">
        <v>264</v>
      </c>
      <c r="D153" s="26"/>
      <c r="E153" s="103"/>
      <c r="F153" s="26">
        <v>20000</v>
      </c>
      <c r="G153" s="132"/>
      <c r="H153" s="26"/>
    </row>
    <row r="154" spans="1:8" ht="12.75">
      <c r="A154" s="119"/>
      <c r="B154" s="118"/>
      <c r="C154" s="59"/>
      <c r="D154" s="29"/>
      <c r="E154" s="103"/>
      <c r="F154" s="26"/>
      <c r="G154" s="132"/>
      <c r="H154" s="26"/>
    </row>
    <row r="155" spans="1:8" ht="12.75">
      <c r="A155" s="119"/>
      <c r="B155" s="118" t="s">
        <v>33</v>
      </c>
      <c r="C155" s="120" t="s">
        <v>34</v>
      </c>
      <c r="D155" s="29">
        <f>D156</f>
        <v>11683</v>
      </c>
      <c r="E155" s="102">
        <f>E156</f>
        <v>11683</v>
      </c>
      <c r="F155" s="29">
        <f>F156</f>
        <v>10344</v>
      </c>
      <c r="G155" s="133">
        <f>F155/E155*100</f>
        <v>88.53890267910639</v>
      </c>
      <c r="H155" s="29">
        <f>H156</f>
        <v>0</v>
      </c>
    </row>
    <row r="156" spans="1:8" ht="12.75">
      <c r="A156" s="119"/>
      <c r="B156" s="20"/>
      <c r="C156" s="121" t="s">
        <v>3</v>
      </c>
      <c r="D156" s="26">
        <v>11683</v>
      </c>
      <c r="E156" s="103">
        <v>11683</v>
      </c>
      <c r="F156" s="26">
        <f>SUM(F157:F158)</f>
        <v>10344</v>
      </c>
      <c r="G156" s="132"/>
      <c r="H156" s="26"/>
    </row>
    <row r="157" spans="1:8" ht="12.75">
      <c r="A157" s="119"/>
      <c r="B157" s="20"/>
      <c r="C157" s="121" t="s">
        <v>317</v>
      </c>
      <c r="D157" s="26">
        <v>4600</v>
      </c>
      <c r="E157" s="103">
        <v>4600</v>
      </c>
      <c r="F157" s="26">
        <v>2550</v>
      </c>
      <c r="G157" s="132"/>
      <c r="H157" s="26"/>
    </row>
    <row r="158" spans="1:8" ht="12.75">
      <c r="A158" s="119"/>
      <c r="B158" s="20"/>
      <c r="C158" s="121" t="s">
        <v>318</v>
      </c>
      <c r="D158" s="26">
        <v>7083</v>
      </c>
      <c r="E158" s="103">
        <v>7083</v>
      </c>
      <c r="F158" s="26">
        <v>7794</v>
      </c>
      <c r="G158" s="132"/>
      <c r="H158" s="26"/>
    </row>
    <row r="159" spans="1:8" ht="12.75">
      <c r="A159" s="119"/>
      <c r="B159" s="20"/>
      <c r="C159" s="121" t="s">
        <v>532</v>
      </c>
      <c r="D159" s="26"/>
      <c r="E159" s="103"/>
      <c r="F159" s="26"/>
      <c r="G159" s="132"/>
      <c r="H159" s="26"/>
    </row>
    <row r="160" spans="1:8" ht="12.75">
      <c r="A160" s="119"/>
      <c r="B160" s="20"/>
      <c r="C160" s="121" t="s">
        <v>21</v>
      </c>
      <c r="D160" s="26">
        <v>6583</v>
      </c>
      <c r="E160" s="103">
        <v>6583</v>
      </c>
      <c r="F160" s="26">
        <v>7294</v>
      </c>
      <c r="G160" s="132"/>
      <c r="H160" s="26"/>
    </row>
    <row r="161" spans="1:8" ht="13.5" thickBot="1">
      <c r="A161" s="119"/>
      <c r="B161" s="20"/>
      <c r="C161" s="124"/>
      <c r="D161" s="27"/>
      <c r="E161" s="103"/>
      <c r="F161" s="28"/>
      <c r="G161" s="132"/>
      <c r="H161" s="26"/>
    </row>
    <row r="162" spans="1:8" ht="40.5" customHeight="1" thickBot="1">
      <c r="A162" s="98" t="s">
        <v>503</v>
      </c>
      <c r="B162" s="99"/>
      <c r="C162" s="100" t="s">
        <v>295</v>
      </c>
      <c r="D162" s="107">
        <f>D163</f>
        <v>0</v>
      </c>
      <c r="E162" s="107">
        <f>E163</f>
        <v>0</v>
      </c>
      <c r="F162" s="107">
        <f>F163</f>
        <v>32800</v>
      </c>
      <c r="G162" s="135"/>
      <c r="H162" s="107">
        <f>H163</f>
        <v>0</v>
      </c>
    </row>
    <row r="163" spans="1:8" ht="12.75" customHeight="1">
      <c r="A163" s="20"/>
      <c r="B163" s="115" t="s">
        <v>265</v>
      </c>
      <c r="C163" s="116" t="s">
        <v>266</v>
      </c>
      <c r="D163" s="25"/>
      <c r="E163" s="25"/>
      <c r="F163" s="25">
        <f>F165</f>
        <v>32800</v>
      </c>
      <c r="G163" s="131"/>
      <c r="H163" s="25">
        <f>H165</f>
        <v>0</v>
      </c>
    </row>
    <row r="164" spans="1:8" ht="12.75">
      <c r="A164" s="20"/>
      <c r="B164" s="22"/>
      <c r="C164" s="10" t="s">
        <v>490</v>
      </c>
      <c r="D164" s="26"/>
      <c r="E164" s="103"/>
      <c r="F164" s="26"/>
      <c r="G164" s="132"/>
      <c r="H164" s="26"/>
    </row>
    <row r="165" spans="1:8" ht="12.75">
      <c r="A165" s="20"/>
      <c r="B165" s="22"/>
      <c r="C165" s="10" t="s">
        <v>533</v>
      </c>
      <c r="D165" s="26"/>
      <c r="E165" s="26"/>
      <c r="F165" s="26">
        <f>SUM(F166:F168)</f>
        <v>32800</v>
      </c>
      <c r="G165" s="132"/>
      <c r="H165" s="26">
        <f>SUM(H166:H168)</f>
        <v>0</v>
      </c>
    </row>
    <row r="166" spans="1:8" ht="12.75">
      <c r="A166" s="20"/>
      <c r="B166" s="22"/>
      <c r="C166" s="10" t="s">
        <v>233</v>
      </c>
      <c r="D166" s="26"/>
      <c r="E166" s="103"/>
      <c r="F166" s="26">
        <v>25000</v>
      </c>
      <c r="G166" s="132"/>
      <c r="H166" s="26"/>
    </row>
    <row r="167" spans="1:8" ht="12.75" customHeight="1">
      <c r="A167" s="20"/>
      <c r="B167" s="22"/>
      <c r="C167" s="10" t="s">
        <v>234</v>
      </c>
      <c r="D167" s="26"/>
      <c r="E167" s="103"/>
      <c r="F167" s="26">
        <v>800</v>
      </c>
      <c r="G167" s="132"/>
      <c r="H167" s="26"/>
    </row>
    <row r="168" spans="1:8" ht="12.75">
      <c r="A168" s="20"/>
      <c r="B168" s="22"/>
      <c r="C168" s="10" t="s">
        <v>235</v>
      </c>
      <c r="D168" s="26"/>
      <c r="E168" s="103"/>
      <c r="F168" s="26">
        <v>7000</v>
      </c>
      <c r="G168" s="132"/>
      <c r="H168" s="26"/>
    </row>
    <row r="169" spans="1:8" ht="13.5" thickBot="1">
      <c r="A169" s="20"/>
      <c r="B169" s="22"/>
      <c r="C169" s="10"/>
      <c r="D169" s="26"/>
      <c r="E169" s="103"/>
      <c r="F169" s="26"/>
      <c r="G169" s="132"/>
      <c r="H169" s="26"/>
    </row>
    <row r="170" spans="1:8" ht="13.5" thickBot="1">
      <c r="A170" s="18" t="s">
        <v>35</v>
      </c>
      <c r="B170" s="19"/>
      <c r="C170" s="34" t="s">
        <v>36</v>
      </c>
      <c r="D170" s="24">
        <f>D171</f>
        <v>44683</v>
      </c>
      <c r="E170" s="101">
        <v>44683</v>
      </c>
      <c r="F170" s="24">
        <f>F171</f>
        <v>132100</v>
      </c>
      <c r="G170" s="130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37</v>
      </c>
      <c r="C171" s="35" t="s">
        <v>38</v>
      </c>
      <c r="D171" s="29">
        <f>D173</f>
        <v>44683</v>
      </c>
      <c r="E171" s="102">
        <f>E173</f>
        <v>44683</v>
      </c>
      <c r="F171" s="29">
        <f>F173</f>
        <v>132100</v>
      </c>
      <c r="G171" s="133"/>
      <c r="H171" s="29">
        <f>H173</f>
        <v>0</v>
      </c>
    </row>
    <row r="172" spans="1:8" ht="12.75">
      <c r="A172" s="20"/>
      <c r="B172" s="22"/>
      <c r="C172" s="35" t="s">
        <v>490</v>
      </c>
      <c r="D172" s="29"/>
      <c r="E172" s="102"/>
      <c r="F172" s="29"/>
      <c r="G172" s="133"/>
      <c r="H172" s="29"/>
    </row>
    <row r="173" spans="1:8" ht="12.75">
      <c r="A173" s="20"/>
      <c r="B173" s="22"/>
      <c r="C173" s="32" t="s">
        <v>533</v>
      </c>
      <c r="D173" s="26">
        <v>44683</v>
      </c>
      <c r="E173" s="103">
        <v>44683</v>
      </c>
      <c r="F173" s="26">
        <f>SUM(F174:F176)</f>
        <v>132100</v>
      </c>
      <c r="G173" s="132"/>
      <c r="H173" s="26"/>
    </row>
    <row r="174" spans="1:8" ht="12.75">
      <c r="A174" s="20"/>
      <c r="B174" s="22"/>
      <c r="C174" s="33" t="s">
        <v>319</v>
      </c>
      <c r="D174" s="27">
        <v>38207</v>
      </c>
      <c r="E174" s="103"/>
      <c r="F174" s="26">
        <v>2800</v>
      </c>
      <c r="G174" s="132"/>
      <c r="H174" s="26"/>
    </row>
    <row r="175" spans="1:8" ht="12.75">
      <c r="A175" s="20"/>
      <c r="B175" s="22"/>
      <c r="C175" s="33" t="s">
        <v>353</v>
      </c>
      <c r="D175" s="27"/>
      <c r="E175" s="112"/>
      <c r="F175" s="27">
        <v>15000</v>
      </c>
      <c r="G175" s="134"/>
      <c r="H175" s="27"/>
    </row>
    <row r="176" spans="1:8" ht="12.75">
      <c r="A176" s="20"/>
      <c r="B176" s="22"/>
      <c r="C176" s="33" t="s">
        <v>320</v>
      </c>
      <c r="D176" s="27"/>
      <c r="E176" s="112"/>
      <c r="F176" s="27">
        <v>114300</v>
      </c>
      <c r="G176" s="134"/>
      <c r="H176" s="27"/>
    </row>
    <row r="177" spans="1:8" ht="13.5" thickBot="1">
      <c r="A177" s="20"/>
      <c r="B177" s="22"/>
      <c r="C177" s="32"/>
      <c r="D177" s="26"/>
      <c r="E177" s="103"/>
      <c r="F177" s="26"/>
      <c r="G177" s="132"/>
      <c r="H177" s="26"/>
    </row>
    <row r="178" spans="1:8" ht="18" customHeight="1" thickBot="1">
      <c r="A178" s="18" t="s">
        <v>504</v>
      </c>
      <c r="B178" s="19"/>
      <c r="C178" s="34" t="s">
        <v>505</v>
      </c>
      <c r="D178" s="24">
        <f aca="true" t="shared" si="0" ref="D178:F179">D179</f>
        <v>70000</v>
      </c>
      <c r="E178" s="101">
        <f t="shared" si="0"/>
        <v>0</v>
      </c>
      <c r="F178" s="24">
        <f t="shared" si="0"/>
        <v>20000</v>
      </c>
      <c r="G178" s="130"/>
      <c r="H178" s="24">
        <f>H179</f>
        <v>0</v>
      </c>
    </row>
    <row r="179" spans="1:8" ht="12.75">
      <c r="A179" s="20"/>
      <c r="B179" s="21" t="s">
        <v>39</v>
      </c>
      <c r="C179" s="35" t="s">
        <v>40</v>
      </c>
      <c r="D179" s="29">
        <f t="shared" si="0"/>
        <v>70000</v>
      </c>
      <c r="E179" s="102">
        <f t="shared" si="0"/>
        <v>0</v>
      </c>
      <c r="F179" s="29">
        <f t="shared" si="0"/>
        <v>20000</v>
      </c>
      <c r="G179" s="133"/>
      <c r="H179" s="29">
        <f>H180</f>
        <v>0</v>
      </c>
    </row>
    <row r="180" spans="1:8" ht="12.75">
      <c r="A180" s="20"/>
      <c r="B180" s="22"/>
      <c r="C180" s="32" t="s">
        <v>533</v>
      </c>
      <c r="D180" s="26">
        <v>70000</v>
      </c>
      <c r="E180" s="103"/>
      <c r="F180" s="26">
        <v>20000</v>
      </c>
      <c r="G180" s="132"/>
      <c r="H180" s="26"/>
    </row>
    <row r="181" spans="1:8" ht="12.75">
      <c r="A181" s="20"/>
      <c r="B181" s="22"/>
      <c r="C181" s="33" t="s">
        <v>490</v>
      </c>
      <c r="D181" s="27"/>
      <c r="E181" s="103"/>
      <c r="F181" s="26"/>
      <c r="G181" s="132"/>
      <c r="H181" s="26"/>
    </row>
    <row r="182" spans="1:8" ht="12.75">
      <c r="A182" s="20"/>
      <c r="B182" s="22"/>
      <c r="C182" s="33" t="s">
        <v>347</v>
      </c>
      <c r="D182" s="27"/>
      <c r="E182" s="103"/>
      <c r="F182" s="26">
        <v>20000</v>
      </c>
      <c r="G182" s="132"/>
      <c r="H182" s="26"/>
    </row>
    <row r="183" spans="1:8" ht="13.5" thickBot="1">
      <c r="A183" s="20"/>
      <c r="B183" s="22"/>
      <c r="C183" s="33"/>
      <c r="D183" s="27"/>
      <c r="E183" s="103"/>
      <c r="F183" s="26"/>
      <c r="G183" s="132"/>
      <c r="H183" s="26"/>
    </row>
    <row r="184" spans="1:8" ht="18" customHeight="1" thickBot="1">
      <c r="A184" s="18" t="s">
        <v>506</v>
      </c>
      <c r="B184" s="19"/>
      <c r="C184" s="34" t="s">
        <v>507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30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41</v>
      </c>
      <c r="C185" s="35" t="s">
        <v>42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33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532</v>
      </c>
      <c r="D186" s="26"/>
      <c r="E186" s="103"/>
      <c r="F186" s="26"/>
      <c r="G186" s="132"/>
      <c r="H186" s="26"/>
    </row>
    <row r="187" spans="1:8" ht="12.75">
      <c r="A187" s="20"/>
      <c r="B187" s="22"/>
      <c r="C187" s="32" t="s">
        <v>15</v>
      </c>
      <c r="D187" s="26">
        <v>1125000</v>
      </c>
      <c r="E187" s="26">
        <v>1125000</v>
      </c>
      <c r="F187" s="26">
        <v>2139000</v>
      </c>
      <c r="G187" s="132"/>
      <c r="H187" s="26"/>
    </row>
    <row r="188" spans="1:8" ht="12.75">
      <c r="A188" s="20"/>
      <c r="B188" s="22"/>
      <c r="C188" s="32" t="s">
        <v>532</v>
      </c>
      <c r="D188" s="26"/>
      <c r="E188" s="103"/>
      <c r="F188" s="26"/>
      <c r="G188" s="132"/>
      <c r="H188" s="26"/>
    </row>
    <row r="189" spans="1:8" ht="12.75" customHeight="1">
      <c r="A189" s="20"/>
      <c r="B189" s="22"/>
      <c r="C189" s="32" t="s">
        <v>43</v>
      </c>
      <c r="D189" s="26">
        <v>1125000</v>
      </c>
      <c r="E189" s="103">
        <v>1125000</v>
      </c>
      <c r="F189" s="26">
        <v>2139000</v>
      </c>
      <c r="G189" s="132"/>
      <c r="H189" s="26"/>
    </row>
    <row r="190" spans="1:8" ht="12.75">
      <c r="A190" s="20"/>
      <c r="B190" s="22"/>
      <c r="C190" s="32" t="s">
        <v>8</v>
      </c>
      <c r="D190" s="26">
        <v>3733647</v>
      </c>
      <c r="E190" s="26">
        <v>3723647</v>
      </c>
      <c r="F190" s="26">
        <v>3707750</v>
      </c>
      <c r="G190" s="132"/>
      <c r="H190" s="26"/>
    </row>
    <row r="191" spans="1:8" ht="12.75">
      <c r="A191" s="20"/>
      <c r="B191" s="22"/>
      <c r="C191" s="32" t="s">
        <v>532</v>
      </c>
      <c r="D191" s="26"/>
      <c r="E191" s="103"/>
      <c r="F191" s="26"/>
      <c r="G191" s="132"/>
      <c r="H191" s="26"/>
    </row>
    <row r="192" spans="1:8" ht="12.75">
      <c r="A192" s="20"/>
      <c r="B192" s="22"/>
      <c r="C192" s="32" t="s">
        <v>21</v>
      </c>
      <c r="D192" s="26">
        <v>2888038</v>
      </c>
      <c r="E192" s="26">
        <v>2878038</v>
      </c>
      <c r="F192" s="26">
        <v>2881830</v>
      </c>
      <c r="G192" s="132"/>
      <c r="H192" s="26"/>
    </row>
    <row r="193" spans="1:8" ht="12.75">
      <c r="A193" s="20"/>
      <c r="B193" s="22"/>
      <c r="C193" s="32" t="s">
        <v>251</v>
      </c>
      <c r="D193" s="26">
        <v>500</v>
      </c>
      <c r="E193" s="26">
        <v>500</v>
      </c>
      <c r="F193" s="26">
        <v>500</v>
      </c>
      <c r="G193" s="132"/>
      <c r="H193" s="26"/>
    </row>
    <row r="194" spans="1:8" ht="12.75">
      <c r="A194" s="20"/>
      <c r="B194" s="22"/>
      <c r="C194" s="32"/>
      <c r="D194" s="26"/>
      <c r="E194" s="103"/>
      <c r="F194" s="26"/>
      <c r="G194" s="132"/>
      <c r="H194" s="26"/>
    </row>
    <row r="195" spans="1:8" ht="12.75">
      <c r="A195" s="20"/>
      <c r="B195" s="23" t="s">
        <v>44</v>
      </c>
      <c r="C195" s="32" t="s">
        <v>45</v>
      </c>
      <c r="D195" s="26">
        <f>D197</f>
        <v>206536</v>
      </c>
      <c r="E195" s="103">
        <f>E197</f>
        <v>202500</v>
      </c>
      <c r="F195" s="26">
        <f>F197</f>
        <v>212140</v>
      </c>
      <c r="G195" s="132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532</v>
      </c>
      <c r="D196" s="26"/>
      <c r="E196" s="103"/>
      <c r="F196" s="26"/>
      <c r="G196" s="132"/>
      <c r="H196" s="26"/>
    </row>
    <row r="197" spans="1:8" ht="12.75">
      <c r="A197" s="20"/>
      <c r="B197" s="22"/>
      <c r="C197" s="32" t="s">
        <v>533</v>
      </c>
      <c r="D197" s="26">
        <v>206536</v>
      </c>
      <c r="E197" s="26">
        <v>202500</v>
      </c>
      <c r="F197" s="26">
        <v>212140</v>
      </c>
      <c r="G197" s="132"/>
      <c r="H197" s="26"/>
    </row>
    <row r="198" spans="1:8" ht="12.75">
      <c r="A198" s="20"/>
      <c r="B198" s="22"/>
      <c r="C198" s="32" t="s">
        <v>532</v>
      </c>
      <c r="D198" s="26"/>
      <c r="E198" s="103"/>
      <c r="F198" s="26"/>
      <c r="G198" s="132"/>
      <c r="H198" s="26"/>
    </row>
    <row r="199" spans="1:8" ht="12.75">
      <c r="A199" s="20"/>
      <c r="B199" s="22"/>
      <c r="C199" s="32" t="s">
        <v>21</v>
      </c>
      <c r="D199" s="26">
        <v>184146</v>
      </c>
      <c r="E199" s="26">
        <v>180110</v>
      </c>
      <c r="F199" s="26">
        <v>188960</v>
      </c>
      <c r="G199" s="132"/>
      <c r="H199" s="26"/>
    </row>
    <row r="200" spans="1:8" ht="12.75">
      <c r="A200" s="20"/>
      <c r="B200" s="118"/>
      <c r="C200" s="32"/>
      <c r="D200" s="26"/>
      <c r="E200" s="103"/>
      <c r="F200" s="26"/>
      <c r="G200" s="132"/>
      <c r="H200" s="26"/>
    </row>
    <row r="201" spans="1:8" ht="12.75">
      <c r="A201" s="20"/>
      <c r="B201" s="118" t="s">
        <v>332</v>
      </c>
      <c r="C201" s="32" t="s">
        <v>69</v>
      </c>
      <c r="D201" s="26"/>
      <c r="E201" s="103"/>
      <c r="F201" s="26">
        <f>F203</f>
        <v>1436730</v>
      </c>
      <c r="G201" s="132"/>
      <c r="H201" s="26"/>
    </row>
    <row r="202" spans="1:8" ht="12.75">
      <c r="A202" s="20"/>
      <c r="B202" s="22"/>
      <c r="C202" s="32" t="s">
        <v>532</v>
      </c>
      <c r="D202" s="26"/>
      <c r="E202" s="103"/>
      <c r="F202" s="26"/>
      <c r="G202" s="132"/>
      <c r="H202" s="26"/>
    </row>
    <row r="203" spans="1:8" ht="12.75">
      <c r="A203" s="20"/>
      <c r="B203" s="22"/>
      <c r="C203" s="32" t="s">
        <v>533</v>
      </c>
      <c r="D203" s="26"/>
      <c r="E203" s="103"/>
      <c r="F203" s="26">
        <v>1436730</v>
      </c>
      <c r="G203" s="132"/>
      <c r="H203" s="26"/>
    </row>
    <row r="204" spans="1:8" ht="12.75">
      <c r="A204" s="20"/>
      <c r="B204" s="22"/>
      <c r="C204" s="32" t="s">
        <v>532</v>
      </c>
      <c r="D204" s="26"/>
      <c r="E204" s="103"/>
      <c r="F204" s="26"/>
      <c r="G204" s="132"/>
      <c r="H204" s="26"/>
    </row>
    <row r="205" spans="1:8" ht="12.75">
      <c r="A205" s="20"/>
      <c r="B205" s="22"/>
      <c r="C205" s="32" t="s">
        <v>21</v>
      </c>
      <c r="D205" s="26"/>
      <c r="E205" s="103"/>
      <c r="F205" s="26">
        <v>1163110</v>
      </c>
      <c r="G205" s="132"/>
      <c r="H205" s="26"/>
    </row>
    <row r="206" spans="1:8" ht="12.75">
      <c r="A206" s="20"/>
      <c r="B206" s="22"/>
      <c r="C206" s="32"/>
      <c r="D206" s="26"/>
      <c r="E206" s="103"/>
      <c r="F206" s="26"/>
      <c r="G206" s="132"/>
      <c r="H206" s="26"/>
    </row>
    <row r="207" spans="1:8" ht="12.75">
      <c r="A207" s="20"/>
      <c r="B207" s="23" t="s">
        <v>46</v>
      </c>
      <c r="C207" s="32" t="s">
        <v>47</v>
      </c>
      <c r="D207" s="26">
        <f>D209</f>
        <v>2069355</v>
      </c>
      <c r="E207" s="103">
        <f>E209</f>
        <v>2041355</v>
      </c>
      <c r="F207" s="26">
        <f>F209</f>
        <v>2164190</v>
      </c>
      <c r="G207" s="132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532</v>
      </c>
      <c r="D208" s="26"/>
      <c r="E208" s="103"/>
      <c r="F208" s="26"/>
      <c r="G208" s="132"/>
      <c r="H208" s="26"/>
    </row>
    <row r="209" spans="1:8" ht="12.75">
      <c r="A209" s="20"/>
      <c r="B209" s="22"/>
      <c r="C209" s="32" t="s">
        <v>533</v>
      </c>
      <c r="D209" s="26">
        <v>2069355</v>
      </c>
      <c r="E209" s="26">
        <v>2041355</v>
      </c>
      <c r="F209" s="26">
        <v>2164190</v>
      </c>
      <c r="G209" s="132"/>
      <c r="H209" s="26"/>
    </row>
    <row r="210" spans="1:8" ht="12.75">
      <c r="A210" s="20"/>
      <c r="B210" s="22"/>
      <c r="C210" s="32" t="s">
        <v>532</v>
      </c>
      <c r="D210" s="26"/>
      <c r="E210" s="103"/>
      <c r="F210" s="26"/>
      <c r="G210" s="132"/>
      <c r="H210" s="26"/>
    </row>
    <row r="211" spans="1:8" ht="12.75">
      <c r="A211" s="20"/>
      <c r="B211" s="22"/>
      <c r="C211" s="32" t="s">
        <v>21</v>
      </c>
      <c r="D211" s="26">
        <v>1665985</v>
      </c>
      <c r="E211" s="26">
        <v>1641985</v>
      </c>
      <c r="F211" s="26">
        <v>1772120</v>
      </c>
      <c r="G211" s="132"/>
      <c r="H211" s="26"/>
    </row>
    <row r="212" spans="1:8" ht="12.75">
      <c r="A212" s="20"/>
      <c r="B212" s="22"/>
      <c r="C212" s="32"/>
      <c r="D212" s="26"/>
      <c r="E212" s="103"/>
      <c r="F212" s="26"/>
      <c r="G212" s="132"/>
      <c r="H212" s="26"/>
    </row>
    <row r="213" spans="1:8" ht="12.75">
      <c r="A213" s="20"/>
      <c r="B213" s="23" t="s">
        <v>48</v>
      </c>
      <c r="C213" s="32" t="s">
        <v>49</v>
      </c>
      <c r="D213" s="26">
        <f>D215</f>
        <v>61440</v>
      </c>
      <c r="E213" s="103">
        <f>E215</f>
        <v>58440</v>
      </c>
      <c r="F213" s="26">
        <f>F215</f>
        <v>81110</v>
      </c>
      <c r="G213" s="132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532</v>
      </c>
      <c r="D214" s="26"/>
      <c r="E214" s="103"/>
      <c r="F214" s="26"/>
      <c r="G214" s="132"/>
      <c r="H214" s="26"/>
    </row>
    <row r="215" spans="1:8" ht="12.75">
      <c r="A215" s="20"/>
      <c r="B215" s="22"/>
      <c r="C215" s="32" t="s">
        <v>533</v>
      </c>
      <c r="D215" s="26">
        <v>61440</v>
      </c>
      <c r="E215" s="26">
        <v>58440</v>
      </c>
      <c r="F215" s="26">
        <v>81110</v>
      </c>
      <c r="G215" s="132"/>
      <c r="H215" s="26"/>
    </row>
    <row r="216" spans="1:8" ht="12.75">
      <c r="A216" s="20"/>
      <c r="B216" s="22"/>
      <c r="C216" s="32" t="s">
        <v>532</v>
      </c>
      <c r="D216" s="26"/>
      <c r="E216" s="103"/>
      <c r="F216" s="26"/>
      <c r="G216" s="132"/>
      <c r="H216" s="26"/>
    </row>
    <row r="217" spans="1:8" ht="12.75">
      <c r="A217" s="20"/>
      <c r="B217" s="22"/>
      <c r="C217" s="32" t="s">
        <v>21</v>
      </c>
      <c r="D217" s="26">
        <v>55630</v>
      </c>
      <c r="E217" s="26">
        <v>52630</v>
      </c>
      <c r="F217" s="26">
        <v>73010</v>
      </c>
      <c r="G217" s="132"/>
      <c r="H217" s="26"/>
    </row>
    <row r="218" spans="1:8" ht="12.75">
      <c r="A218" s="20"/>
      <c r="B218" s="22"/>
      <c r="C218" s="32"/>
      <c r="D218" s="26"/>
      <c r="E218" s="103"/>
      <c r="F218" s="26"/>
      <c r="G218" s="132"/>
      <c r="H218" s="26"/>
    </row>
    <row r="219" spans="1:8" ht="12.75">
      <c r="A219" s="20"/>
      <c r="B219" s="23" t="s">
        <v>50</v>
      </c>
      <c r="C219" s="32" t="s">
        <v>51</v>
      </c>
      <c r="D219" s="26">
        <f>D221</f>
        <v>50000</v>
      </c>
      <c r="E219" s="103">
        <f>E221</f>
        <v>50000</v>
      </c>
      <c r="F219" s="26">
        <f>F221</f>
        <v>56000</v>
      </c>
      <c r="G219" s="132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532</v>
      </c>
      <c r="D220" s="26"/>
      <c r="E220" s="103"/>
      <c r="F220" s="26"/>
      <c r="G220" s="132"/>
      <c r="H220" s="26"/>
    </row>
    <row r="221" spans="1:8" ht="12.75" customHeight="1">
      <c r="A221" s="20"/>
      <c r="B221" s="22"/>
      <c r="C221" s="32" t="s">
        <v>52</v>
      </c>
      <c r="D221" s="26">
        <v>50000</v>
      </c>
      <c r="E221" s="26">
        <v>50000</v>
      </c>
      <c r="F221" s="26">
        <v>56000</v>
      </c>
      <c r="G221" s="132"/>
      <c r="H221" s="26"/>
    </row>
    <row r="222" spans="1:8" ht="12.75">
      <c r="A222" s="20"/>
      <c r="B222" s="22"/>
      <c r="C222" s="32"/>
      <c r="D222" s="26"/>
      <c r="E222" s="103"/>
      <c r="F222" s="26"/>
      <c r="G222" s="132"/>
      <c r="H222" s="26"/>
    </row>
    <row r="223" spans="1:8" ht="12.75" customHeight="1">
      <c r="A223" s="20"/>
      <c r="B223" s="23" t="s">
        <v>53</v>
      </c>
      <c r="C223" s="32" t="s">
        <v>54</v>
      </c>
      <c r="D223" s="26">
        <f>D225</f>
        <v>245021</v>
      </c>
      <c r="E223" s="103">
        <f>E225</f>
        <v>245021</v>
      </c>
      <c r="F223" s="26">
        <f>F225</f>
        <v>240450</v>
      </c>
      <c r="G223" s="132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532</v>
      </c>
      <c r="D224" s="26"/>
      <c r="E224" s="103"/>
      <c r="F224" s="26"/>
      <c r="G224" s="132"/>
      <c r="H224" s="26"/>
    </row>
    <row r="225" spans="1:8" ht="12.75">
      <c r="A225" s="20"/>
      <c r="B225" s="22"/>
      <c r="C225" s="32" t="s">
        <v>533</v>
      </c>
      <c r="D225" s="26">
        <v>245021</v>
      </c>
      <c r="E225" s="26">
        <v>245021</v>
      </c>
      <c r="F225" s="26">
        <v>240450</v>
      </c>
      <c r="G225" s="132"/>
      <c r="H225" s="26"/>
    </row>
    <row r="226" spans="1:8" ht="12.75">
      <c r="A226" s="20"/>
      <c r="B226" s="22"/>
      <c r="C226" s="32" t="s">
        <v>532</v>
      </c>
      <c r="D226" s="26"/>
      <c r="E226" s="103"/>
      <c r="F226" s="26"/>
      <c r="G226" s="132"/>
      <c r="H226" s="26"/>
    </row>
    <row r="227" spans="1:8" ht="12.75">
      <c r="A227" s="20"/>
      <c r="B227" s="22"/>
      <c r="C227" s="32" t="s">
        <v>21</v>
      </c>
      <c r="D227" s="26">
        <v>231196</v>
      </c>
      <c r="E227" s="26">
        <v>231196</v>
      </c>
      <c r="F227" s="26">
        <v>228650</v>
      </c>
      <c r="G227" s="132"/>
      <c r="H227" s="26"/>
    </row>
    <row r="228" spans="1:8" ht="12.75">
      <c r="A228" s="20"/>
      <c r="B228" s="22"/>
      <c r="C228" s="32"/>
      <c r="D228" s="26"/>
      <c r="E228" s="103"/>
      <c r="F228" s="26"/>
      <c r="G228" s="132"/>
      <c r="H228" s="26"/>
    </row>
    <row r="229" spans="1:8" ht="12.75" customHeight="1">
      <c r="A229" s="20"/>
      <c r="B229" s="23" t="s">
        <v>55</v>
      </c>
      <c r="C229" s="32" t="s">
        <v>56</v>
      </c>
      <c r="D229" s="26">
        <f>D231</f>
        <v>38000</v>
      </c>
      <c r="E229" s="103">
        <f>E231</f>
        <v>29000</v>
      </c>
      <c r="F229" s="26">
        <f>F231</f>
        <v>38500</v>
      </c>
      <c r="G229" s="132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490</v>
      </c>
      <c r="D230" s="26"/>
      <c r="E230" s="103"/>
      <c r="F230" s="26"/>
      <c r="G230" s="132"/>
      <c r="H230" s="26"/>
    </row>
    <row r="231" spans="1:8" ht="12.75">
      <c r="A231" s="20"/>
      <c r="B231" s="22"/>
      <c r="C231" s="32" t="s">
        <v>533</v>
      </c>
      <c r="D231" s="26">
        <v>38000</v>
      </c>
      <c r="E231" s="26">
        <v>29000</v>
      </c>
      <c r="F231" s="26">
        <v>38500</v>
      </c>
      <c r="G231" s="132"/>
      <c r="H231" s="26"/>
    </row>
    <row r="232" spans="1:8" ht="12.75">
      <c r="A232" s="20"/>
      <c r="B232" s="22"/>
      <c r="C232" s="32"/>
      <c r="D232" s="26"/>
      <c r="E232" s="103"/>
      <c r="F232" s="26"/>
      <c r="G232" s="132"/>
      <c r="H232" s="26"/>
    </row>
    <row r="233" spans="1:8" ht="12.75">
      <c r="A233" s="20"/>
      <c r="B233" s="23" t="s">
        <v>57</v>
      </c>
      <c r="C233" s="32" t="s">
        <v>2</v>
      </c>
      <c r="D233" s="26">
        <f>D235</f>
        <v>48857</v>
      </c>
      <c r="E233" s="103">
        <f>E235</f>
        <v>48857</v>
      </c>
      <c r="F233" s="26">
        <f>F235</f>
        <v>56770</v>
      </c>
      <c r="G233" s="132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532</v>
      </c>
      <c r="D234" s="26"/>
      <c r="E234" s="103"/>
      <c r="F234" s="26"/>
      <c r="G234" s="132"/>
      <c r="H234" s="26"/>
    </row>
    <row r="235" spans="1:8" ht="12.75">
      <c r="A235" s="20"/>
      <c r="B235" s="22"/>
      <c r="C235" s="32" t="s">
        <v>533</v>
      </c>
      <c r="D235" s="26">
        <v>48857</v>
      </c>
      <c r="E235" s="26">
        <v>48857</v>
      </c>
      <c r="F235" s="26">
        <v>56770</v>
      </c>
      <c r="G235" s="132"/>
      <c r="H235" s="26"/>
    </row>
    <row r="236" spans="1:8" ht="13.5" thickBot="1">
      <c r="A236" s="20"/>
      <c r="B236" s="22"/>
      <c r="C236" s="33"/>
      <c r="D236" s="27"/>
      <c r="E236" s="103"/>
      <c r="F236" s="26"/>
      <c r="G236" s="132"/>
      <c r="H236" s="26"/>
    </row>
    <row r="237" spans="1:8" ht="18" customHeight="1" thickBot="1">
      <c r="A237" s="18" t="s">
        <v>58</v>
      </c>
      <c r="B237" s="19"/>
      <c r="C237" s="34" t="s">
        <v>59</v>
      </c>
      <c r="D237" s="24" t="e">
        <f>D238+#REF!</f>
        <v>#REF!</v>
      </c>
      <c r="E237" s="101" t="e">
        <f>E238+#REF!</f>
        <v>#REF!</v>
      </c>
      <c r="F237" s="24">
        <f>F238</f>
        <v>199000</v>
      </c>
      <c r="G237" s="130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60</v>
      </c>
      <c r="C238" s="35" t="s">
        <v>61</v>
      </c>
      <c r="D238" s="29">
        <f>D240</f>
        <v>192300</v>
      </c>
      <c r="E238" s="102">
        <f>E240</f>
        <v>192300</v>
      </c>
      <c r="F238" s="29">
        <f>F240</f>
        <v>199000</v>
      </c>
      <c r="G238" s="133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532</v>
      </c>
      <c r="D239" s="26"/>
      <c r="E239" s="103"/>
      <c r="F239" s="26"/>
      <c r="G239" s="132" t="s">
        <v>117</v>
      </c>
      <c r="H239" s="26"/>
    </row>
    <row r="240" spans="1:8" ht="12.75">
      <c r="A240" s="20"/>
      <c r="B240" s="22"/>
      <c r="C240" s="32" t="s">
        <v>533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32"/>
      <c r="H240" s="26"/>
    </row>
    <row r="241" spans="1:8" ht="12.75">
      <c r="A241" s="20"/>
      <c r="B241" s="22"/>
      <c r="C241" s="32" t="s">
        <v>532</v>
      </c>
      <c r="D241" s="26"/>
      <c r="E241" s="103"/>
      <c r="F241" s="26"/>
      <c r="G241" s="132"/>
      <c r="H241" s="26"/>
    </row>
    <row r="242" spans="1:8" ht="12.75">
      <c r="A242" s="20"/>
      <c r="B242" s="22"/>
      <c r="C242" s="32" t="s">
        <v>241</v>
      </c>
      <c r="D242" s="26">
        <v>106000</v>
      </c>
      <c r="E242" s="26">
        <v>106000</v>
      </c>
      <c r="F242" s="26">
        <v>107800</v>
      </c>
      <c r="G242" s="132"/>
      <c r="H242" s="26"/>
    </row>
    <row r="243" spans="1:8" ht="25.5" customHeight="1">
      <c r="A243" s="20"/>
      <c r="B243" s="22"/>
      <c r="C243" s="32" t="s">
        <v>242</v>
      </c>
      <c r="D243" s="26">
        <v>8000</v>
      </c>
      <c r="E243" s="26">
        <v>8000</v>
      </c>
      <c r="F243" s="26">
        <v>8000</v>
      </c>
      <c r="G243" s="132"/>
      <c r="H243" s="26"/>
    </row>
    <row r="244" spans="1:8" ht="12.75" customHeight="1">
      <c r="A244" s="20"/>
      <c r="B244" s="22"/>
      <c r="C244" s="32" t="s">
        <v>260</v>
      </c>
      <c r="D244" s="26">
        <v>7144</v>
      </c>
      <c r="E244" s="26">
        <v>7144</v>
      </c>
      <c r="F244" s="26">
        <v>7800</v>
      </c>
      <c r="G244" s="132"/>
      <c r="H244" s="26"/>
    </row>
    <row r="245" spans="1:8" ht="12.75" customHeight="1">
      <c r="A245" s="20"/>
      <c r="B245" s="22"/>
      <c r="C245" s="32" t="s">
        <v>226</v>
      </c>
      <c r="D245" s="26">
        <v>26100</v>
      </c>
      <c r="E245" s="26">
        <v>26100</v>
      </c>
      <c r="F245" s="26">
        <v>12500</v>
      </c>
      <c r="G245" s="132"/>
      <c r="H245" s="26"/>
    </row>
    <row r="246" spans="1:8" ht="12.75" customHeight="1">
      <c r="A246" s="20"/>
      <c r="B246" s="22"/>
      <c r="C246" s="32" t="s">
        <v>229</v>
      </c>
      <c r="D246" s="26">
        <v>44556</v>
      </c>
      <c r="E246" s="26">
        <v>44556</v>
      </c>
      <c r="F246" s="26">
        <v>62400</v>
      </c>
      <c r="G246" s="132"/>
      <c r="H246" s="26"/>
    </row>
    <row r="247" spans="1:8" ht="12.75" customHeight="1">
      <c r="A247" s="20"/>
      <c r="B247" s="22"/>
      <c r="C247" s="32" t="s">
        <v>230</v>
      </c>
      <c r="D247" s="26">
        <v>500</v>
      </c>
      <c r="E247" s="26">
        <v>500</v>
      </c>
      <c r="F247" s="26">
        <v>500</v>
      </c>
      <c r="G247" s="132"/>
      <c r="H247" s="26"/>
    </row>
    <row r="248" spans="1:8" ht="12.75" customHeight="1" thickBot="1">
      <c r="A248" s="20"/>
      <c r="B248" s="22"/>
      <c r="C248" s="32"/>
      <c r="D248" s="26"/>
      <c r="E248" s="103"/>
      <c r="F248" s="26"/>
      <c r="G248" s="132"/>
      <c r="H248" s="26"/>
    </row>
    <row r="249" spans="1:8" ht="13.5" thickBot="1">
      <c r="A249" s="98" t="s">
        <v>201</v>
      </c>
      <c r="B249" s="99"/>
      <c r="C249" s="100" t="s">
        <v>202</v>
      </c>
      <c r="D249" s="107"/>
      <c r="E249" s="104"/>
      <c r="F249" s="107">
        <f>F250+F254+F260+F268+F274+F278+F264</f>
        <v>1275747</v>
      </c>
      <c r="G249" s="135"/>
      <c r="H249" s="107"/>
    </row>
    <row r="250" spans="1:8" ht="25.5" customHeight="1">
      <c r="A250" s="20"/>
      <c r="B250" s="114" t="s">
        <v>243</v>
      </c>
      <c r="C250" s="97" t="s">
        <v>62</v>
      </c>
      <c r="D250" s="25"/>
      <c r="E250" s="102"/>
      <c r="F250" s="29">
        <f>F252</f>
        <v>7831</v>
      </c>
      <c r="G250" s="133"/>
      <c r="H250" s="29"/>
    </row>
    <row r="251" spans="1:8" ht="12.75">
      <c r="A251" s="20"/>
      <c r="B251" s="22"/>
      <c r="C251" s="33" t="s">
        <v>490</v>
      </c>
      <c r="D251" s="108"/>
      <c r="E251" s="102"/>
      <c r="F251" s="29"/>
      <c r="G251" s="133"/>
      <c r="H251" s="29"/>
    </row>
    <row r="252" spans="1:8" ht="12.75">
      <c r="A252" s="20"/>
      <c r="B252" s="22"/>
      <c r="C252" s="33" t="s">
        <v>533</v>
      </c>
      <c r="D252" s="27"/>
      <c r="E252" s="103"/>
      <c r="F252" s="26">
        <v>7831</v>
      </c>
      <c r="G252" s="132"/>
      <c r="H252" s="26"/>
    </row>
    <row r="253" spans="1:8" ht="12.75">
      <c r="A253" s="20"/>
      <c r="B253" s="118"/>
      <c r="C253" s="33"/>
      <c r="D253" s="27"/>
      <c r="E253" s="103"/>
      <c r="F253" s="26"/>
      <c r="G253" s="132"/>
      <c r="H253" s="26"/>
    </row>
    <row r="254" spans="1:8" ht="12.75" customHeight="1">
      <c r="A254" s="20"/>
      <c r="B254" s="118" t="s">
        <v>244</v>
      </c>
      <c r="C254" s="33" t="s">
        <v>63</v>
      </c>
      <c r="D254" s="27"/>
      <c r="E254" s="103"/>
      <c r="F254" s="26">
        <f>F256</f>
        <v>578286</v>
      </c>
      <c r="G254" s="132"/>
      <c r="H254" s="26"/>
    </row>
    <row r="255" spans="1:8" ht="12.75">
      <c r="A255" s="20"/>
      <c r="B255" s="22"/>
      <c r="C255" s="33" t="s">
        <v>490</v>
      </c>
      <c r="D255" s="27"/>
      <c r="E255" s="103"/>
      <c r="F255" s="26"/>
      <c r="G255" s="132"/>
      <c r="H255" s="26"/>
    </row>
    <row r="256" spans="1:8" ht="12.75">
      <c r="A256" s="20"/>
      <c r="B256" s="22"/>
      <c r="C256" s="33" t="s">
        <v>533</v>
      </c>
      <c r="D256" s="27"/>
      <c r="E256" s="103"/>
      <c r="F256" s="26">
        <v>578286</v>
      </c>
      <c r="G256" s="132"/>
      <c r="H256" s="26"/>
    </row>
    <row r="257" spans="1:8" ht="12.75">
      <c r="A257" s="20"/>
      <c r="B257" s="22"/>
      <c r="C257" s="33" t="s">
        <v>490</v>
      </c>
      <c r="D257" s="27"/>
      <c r="E257" s="103"/>
      <c r="F257" s="26"/>
      <c r="G257" s="132"/>
      <c r="H257" s="26"/>
    </row>
    <row r="258" spans="1:8" ht="12.75">
      <c r="A258" s="20"/>
      <c r="B258" s="22"/>
      <c r="C258" s="33" t="s">
        <v>64</v>
      </c>
      <c r="D258" s="27"/>
      <c r="E258" s="103"/>
      <c r="F258" s="26">
        <v>19600</v>
      </c>
      <c r="G258" s="132"/>
      <c r="H258" s="26"/>
    </row>
    <row r="259" spans="1:8" ht="12.75">
      <c r="A259" s="20"/>
      <c r="B259" s="118"/>
      <c r="C259" s="33"/>
      <c r="D259" s="27"/>
      <c r="E259" s="103"/>
      <c r="F259" s="26"/>
      <c r="G259" s="132"/>
      <c r="H259" s="26"/>
    </row>
    <row r="260" spans="1:8" ht="12.75">
      <c r="A260" s="20"/>
      <c r="B260" s="118" t="s">
        <v>245</v>
      </c>
      <c r="C260" s="33" t="s">
        <v>65</v>
      </c>
      <c r="D260" s="27"/>
      <c r="E260" s="103"/>
      <c r="F260" s="26">
        <f>F262</f>
        <v>225000</v>
      </c>
      <c r="G260" s="132"/>
      <c r="H260" s="26"/>
    </row>
    <row r="261" spans="1:8" ht="12.75">
      <c r="A261" s="20"/>
      <c r="B261" s="22"/>
      <c r="C261" s="33" t="s">
        <v>490</v>
      </c>
      <c r="D261" s="27"/>
      <c r="E261" s="103"/>
      <c r="F261" s="26"/>
      <c r="G261" s="132"/>
      <c r="H261" s="26"/>
    </row>
    <row r="262" spans="1:8" ht="12.75">
      <c r="A262" s="20"/>
      <c r="B262" s="22"/>
      <c r="C262" s="33" t="s">
        <v>533</v>
      </c>
      <c r="D262" s="27"/>
      <c r="E262" s="103"/>
      <c r="F262" s="26">
        <v>225000</v>
      </c>
      <c r="G262" s="132"/>
      <c r="H262" s="26"/>
    </row>
    <row r="263" spans="1:8" ht="12.75">
      <c r="A263" s="20"/>
      <c r="B263" s="117"/>
      <c r="C263" s="32"/>
      <c r="D263" s="26"/>
      <c r="E263" s="103"/>
      <c r="F263" s="26"/>
      <c r="G263" s="132"/>
      <c r="H263" s="26"/>
    </row>
    <row r="264" spans="1:8" ht="12.75" customHeight="1">
      <c r="A264" s="20"/>
      <c r="B264" s="117" t="s">
        <v>267</v>
      </c>
      <c r="C264" s="35" t="s">
        <v>524</v>
      </c>
      <c r="D264" s="29"/>
      <c r="E264" s="102"/>
      <c r="F264" s="29">
        <f>F266</f>
        <v>2907</v>
      </c>
      <c r="G264" s="133"/>
      <c r="H264" s="29"/>
    </row>
    <row r="265" spans="1:8" ht="12.75">
      <c r="A265" s="20"/>
      <c r="B265" s="22"/>
      <c r="C265" s="32" t="s">
        <v>490</v>
      </c>
      <c r="D265" s="26"/>
      <c r="E265" s="102"/>
      <c r="F265" s="29"/>
      <c r="G265" s="133"/>
      <c r="H265" s="29"/>
    </row>
    <row r="266" spans="1:8" ht="12.75">
      <c r="A266" s="20"/>
      <c r="B266" s="22"/>
      <c r="C266" s="97" t="s">
        <v>533</v>
      </c>
      <c r="D266" s="108"/>
      <c r="E266" s="102"/>
      <c r="F266" s="29">
        <v>2907</v>
      </c>
      <c r="G266" s="133"/>
      <c r="H266" s="29"/>
    </row>
    <row r="267" spans="1:8" ht="12.75">
      <c r="A267" s="20"/>
      <c r="B267" s="118"/>
      <c r="C267" s="33"/>
      <c r="D267" s="27"/>
      <c r="E267" s="103"/>
      <c r="F267" s="26"/>
      <c r="G267" s="132"/>
      <c r="H267" s="26"/>
    </row>
    <row r="268" spans="1:8" ht="12.75">
      <c r="A268" s="20"/>
      <c r="B268" s="118" t="s">
        <v>246</v>
      </c>
      <c r="C268" s="33" t="s">
        <v>525</v>
      </c>
      <c r="D268" s="27"/>
      <c r="E268" s="103"/>
      <c r="F268" s="26">
        <f>F270</f>
        <v>364923</v>
      </c>
      <c r="G268" s="132"/>
      <c r="H268" s="26"/>
    </row>
    <row r="269" spans="1:8" ht="12.75">
      <c r="A269" s="20"/>
      <c r="B269" s="22"/>
      <c r="C269" s="33" t="s">
        <v>490</v>
      </c>
      <c r="D269" s="27"/>
      <c r="E269" s="103"/>
      <c r="F269" s="26"/>
      <c r="G269" s="132"/>
      <c r="H269" s="26"/>
    </row>
    <row r="270" spans="1:8" ht="12.75">
      <c r="A270" s="20"/>
      <c r="B270" s="22"/>
      <c r="C270" s="33" t="s">
        <v>533</v>
      </c>
      <c r="D270" s="27"/>
      <c r="E270" s="103"/>
      <c r="F270" s="26">
        <v>364923</v>
      </c>
      <c r="G270" s="132"/>
      <c r="H270" s="26"/>
    </row>
    <row r="271" spans="1:8" ht="12.75">
      <c r="A271" s="20"/>
      <c r="B271" s="22"/>
      <c r="C271" s="33" t="s">
        <v>490</v>
      </c>
      <c r="D271" s="27"/>
      <c r="E271" s="103"/>
      <c r="F271" s="26"/>
      <c r="G271" s="132"/>
      <c r="H271" s="26"/>
    </row>
    <row r="272" spans="1:8" ht="12.75">
      <c r="A272" s="20"/>
      <c r="B272" s="22"/>
      <c r="C272" s="33" t="s">
        <v>21</v>
      </c>
      <c r="D272" s="27"/>
      <c r="E272" s="103"/>
      <c r="F272" s="26">
        <v>323739</v>
      </c>
      <c r="G272" s="132"/>
      <c r="H272" s="26"/>
    </row>
    <row r="273" spans="1:8" ht="12.75">
      <c r="A273" s="20"/>
      <c r="B273" s="118"/>
      <c r="C273" s="33"/>
      <c r="D273" s="27"/>
      <c r="E273" s="103"/>
      <c r="F273" s="26"/>
      <c r="G273" s="132"/>
      <c r="H273" s="26"/>
    </row>
    <row r="274" spans="1:8" ht="12.75" customHeight="1">
      <c r="A274" s="20"/>
      <c r="B274" s="118" t="s">
        <v>247</v>
      </c>
      <c r="C274" s="33" t="s">
        <v>66</v>
      </c>
      <c r="D274" s="27"/>
      <c r="E274" s="103"/>
      <c r="F274" s="26">
        <f>F276</f>
        <v>40800</v>
      </c>
      <c r="G274" s="132"/>
      <c r="H274" s="26"/>
    </row>
    <row r="275" spans="1:8" ht="12.75">
      <c r="A275" s="20"/>
      <c r="B275" s="22"/>
      <c r="C275" s="33" t="s">
        <v>490</v>
      </c>
      <c r="D275" s="27"/>
      <c r="E275" s="103"/>
      <c r="F275" s="26"/>
      <c r="G275" s="132"/>
      <c r="H275" s="26"/>
    </row>
    <row r="276" spans="1:8" ht="12.75">
      <c r="A276" s="20"/>
      <c r="B276" s="22"/>
      <c r="C276" s="33" t="s">
        <v>533</v>
      </c>
      <c r="D276" s="27"/>
      <c r="E276" s="103"/>
      <c r="F276" s="26">
        <v>40800</v>
      </c>
      <c r="G276" s="132"/>
      <c r="H276" s="26"/>
    </row>
    <row r="277" spans="1:8" ht="12.75">
      <c r="A277" s="20"/>
      <c r="B277" s="118"/>
      <c r="C277" s="33"/>
      <c r="D277" s="27"/>
      <c r="E277" s="103"/>
      <c r="F277" s="26"/>
      <c r="G277" s="132"/>
      <c r="H277" s="26"/>
    </row>
    <row r="278" spans="1:8" ht="12.75">
      <c r="A278" s="20"/>
      <c r="B278" s="118" t="s">
        <v>248</v>
      </c>
      <c r="C278" s="33" t="s">
        <v>2</v>
      </c>
      <c r="D278" s="27"/>
      <c r="E278" s="103"/>
      <c r="F278" s="26">
        <f>SUM(F281:F283)</f>
        <v>56000</v>
      </c>
      <c r="G278" s="132"/>
      <c r="H278" s="26"/>
    </row>
    <row r="279" spans="1:8" ht="12.75">
      <c r="A279" s="20"/>
      <c r="B279" s="22"/>
      <c r="C279" s="33" t="s">
        <v>490</v>
      </c>
      <c r="D279" s="27"/>
      <c r="E279" s="103"/>
      <c r="F279" s="26"/>
      <c r="G279" s="132"/>
      <c r="H279" s="26"/>
    </row>
    <row r="280" spans="1:8" ht="12.75">
      <c r="A280" s="20"/>
      <c r="B280" s="22"/>
      <c r="C280" s="33" t="s">
        <v>533</v>
      </c>
      <c r="D280" s="27"/>
      <c r="E280" s="103"/>
      <c r="F280" s="26"/>
      <c r="G280" s="132"/>
      <c r="H280" s="26"/>
    </row>
    <row r="281" spans="1:8" ht="12.75" customHeight="1">
      <c r="A281" s="20"/>
      <c r="B281" s="22"/>
      <c r="C281" s="33" t="s">
        <v>249</v>
      </c>
      <c r="D281" s="27"/>
      <c r="E281" s="103"/>
      <c r="F281" s="26">
        <v>2500</v>
      </c>
      <c r="G281" s="132"/>
      <c r="H281" s="26"/>
    </row>
    <row r="282" spans="1:8" ht="12.75" customHeight="1">
      <c r="A282" s="20"/>
      <c r="B282" s="22"/>
      <c r="C282" s="33" t="s">
        <v>250</v>
      </c>
      <c r="D282" s="27"/>
      <c r="E282" s="103"/>
      <c r="F282" s="26">
        <v>3500</v>
      </c>
      <c r="G282" s="132"/>
      <c r="H282" s="26"/>
    </row>
    <row r="283" spans="1:8" ht="12.75" customHeight="1">
      <c r="A283" s="20"/>
      <c r="B283" s="22"/>
      <c r="C283" s="33" t="s">
        <v>354</v>
      </c>
      <c r="D283" s="27"/>
      <c r="E283" s="103"/>
      <c r="F283" s="26">
        <v>50000</v>
      </c>
      <c r="G283" s="132"/>
      <c r="H283" s="26"/>
    </row>
    <row r="284" spans="1:8" ht="13.5" thickBot="1">
      <c r="A284" s="20"/>
      <c r="B284" s="22"/>
      <c r="C284" s="33"/>
      <c r="D284" s="27"/>
      <c r="E284" s="103"/>
      <c r="F284" s="26"/>
      <c r="G284" s="132"/>
      <c r="H284" s="26"/>
    </row>
    <row r="285" spans="1:8" ht="25.5" customHeight="1" thickBot="1">
      <c r="A285" s="18" t="s">
        <v>508</v>
      </c>
      <c r="B285" s="19"/>
      <c r="C285" s="34" t="s">
        <v>509</v>
      </c>
      <c r="D285" s="24" t="e">
        <f>D286+#REF!+D292</f>
        <v>#REF!</v>
      </c>
      <c r="E285" s="101" t="e">
        <f>E286+#REF!+E292</f>
        <v>#REF!</v>
      </c>
      <c r="F285" s="24">
        <f>F286+F292</f>
        <v>297840</v>
      </c>
      <c r="G285" s="130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67</v>
      </c>
      <c r="C286" s="35" t="s">
        <v>68</v>
      </c>
      <c r="D286" s="29">
        <f>D288</f>
        <v>281480</v>
      </c>
      <c r="E286" s="102">
        <f>E288</f>
        <v>274480</v>
      </c>
      <c r="F286" s="29">
        <f>F288</f>
        <v>291140</v>
      </c>
      <c r="G286" s="133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532</v>
      </c>
      <c r="D287" s="29"/>
      <c r="E287" s="102"/>
      <c r="F287" s="29"/>
      <c r="G287" s="133"/>
      <c r="H287" s="29"/>
    </row>
    <row r="288" spans="1:8" ht="12.75">
      <c r="A288" s="20"/>
      <c r="B288" s="22"/>
      <c r="C288" s="32" t="s">
        <v>533</v>
      </c>
      <c r="D288" s="26">
        <v>281480</v>
      </c>
      <c r="E288" s="26">
        <v>274480</v>
      </c>
      <c r="F288" s="26">
        <v>291140</v>
      </c>
      <c r="G288" s="132"/>
      <c r="H288" s="26"/>
    </row>
    <row r="289" spans="1:8" ht="12.75">
      <c r="A289" s="20"/>
      <c r="B289" s="22"/>
      <c r="C289" s="32" t="s">
        <v>532</v>
      </c>
      <c r="D289" s="26"/>
      <c r="E289" s="103"/>
      <c r="F289" s="26"/>
      <c r="G289" s="132"/>
      <c r="H289" s="26"/>
    </row>
    <row r="290" spans="1:8" ht="12.75">
      <c r="A290" s="20"/>
      <c r="B290" s="22"/>
      <c r="C290" s="32" t="s">
        <v>21</v>
      </c>
      <c r="D290" s="26">
        <v>258140</v>
      </c>
      <c r="E290" s="26">
        <v>253140</v>
      </c>
      <c r="F290" s="26">
        <v>264720</v>
      </c>
      <c r="G290" s="132"/>
      <c r="H290" s="26"/>
    </row>
    <row r="291" spans="1:8" ht="12.75">
      <c r="A291" s="20"/>
      <c r="B291" s="22"/>
      <c r="C291" s="32"/>
      <c r="D291" s="26"/>
      <c r="E291" s="103"/>
      <c r="F291" s="26"/>
      <c r="G291" s="132"/>
      <c r="H291" s="26"/>
    </row>
    <row r="292" spans="1:8" ht="12.75">
      <c r="A292" s="20"/>
      <c r="B292" s="23" t="s">
        <v>70</v>
      </c>
      <c r="C292" s="32" t="s">
        <v>2</v>
      </c>
      <c r="D292" s="26">
        <f>D294</f>
        <v>6513</v>
      </c>
      <c r="E292" s="103">
        <f>E294</f>
        <v>6513</v>
      </c>
      <c r="F292" s="26">
        <f>F294</f>
        <v>6700</v>
      </c>
      <c r="G292" s="132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490</v>
      </c>
      <c r="D293" s="26"/>
      <c r="E293" s="103"/>
      <c r="F293" s="26"/>
      <c r="G293" s="132"/>
      <c r="H293" s="26"/>
    </row>
    <row r="294" spans="1:8" ht="12.75">
      <c r="A294" s="20"/>
      <c r="B294" s="22"/>
      <c r="C294" s="32" t="s">
        <v>533</v>
      </c>
      <c r="D294" s="26">
        <v>6513</v>
      </c>
      <c r="E294" s="26">
        <v>6513</v>
      </c>
      <c r="F294" s="26">
        <v>6700</v>
      </c>
      <c r="G294" s="132"/>
      <c r="H294" s="26"/>
    </row>
    <row r="295" spans="1:8" ht="13.5" thickBot="1">
      <c r="A295" s="20"/>
      <c r="B295" s="22"/>
      <c r="C295" s="33"/>
      <c r="D295" s="27"/>
      <c r="E295" s="103"/>
      <c r="F295" s="26"/>
      <c r="G295" s="132"/>
      <c r="H295" s="26"/>
    </row>
    <row r="296" spans="1:8" ht="24" customHeight="1" thickBot="1">
      <c r="A296" s="18" t="s">
        <v>510</v>
      </c>
      <c r="B296" s="19"/>
      <c r="C296" s="34" t="s">
        <v>511</v>
      </c>
      <c r="D296" s="24" t="e">
        <f>D297+D305+D311+D318+D322+#REF!</f>
        <v>#REF!</v>
      </c>
      <c r="E296" s="101" t="e">
        <f>E297+E305+E311+E318+E322+#REF!</f>
        <v>#REF!</v>
      </c>
      <c r="F296" s="24">
        <f>F297+F305+F311+F318+F322</f>
        <v>481500</v>
      </c>
      <c r="G296" s="130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71</v>
      </c>
      <c r="C297" s="35" t="s">
        <v>72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33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15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33"/>
      <c r="H298" s="26"/>
    </row>
    <row r="299" spans="1:8" ht="12.75" customHeight="1">
      <c r="A299" s="20"/>
      <c r="B299" s="22"/>
      <c r="C299" s="32" t="s">
        <v>73</v>
      </c>
      <c r="D299" s="26">
        <v>69289</v>
      </c>
      <c r="E299" s="103">
        <v>69289</v>
      </c>
      <c r="F299" s="26">
        <v>50000</v>
      </c>
      <c r="G299" s="132"/>
      <c r="H299" s="26"/>
    </row>
    <row r="300" spans="1:8" ht="12.75">
      <c r="A300" s="20"/>
      <c r="B300" s="22"/>
      <c r="C300" s="32" t="s">
        <v>8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32"/>
      <c r="H300" s="26"/>
    </row>
    <row r="301" spans="1:8" ht="12.75">
      <c r="A301" s="20"/>
      <c r="B301" s="22"/>
      <c r="C301" s="32" t="s">
        <v>268</v>
      </c>
      <c r="D301" s="26">
        <v>60000</v>
      </c>
      <c r="E301" s="103">
        <v>60000</v>
      </c>
      <c r="F301" s="26">
        <v>100400</v>
      </c>
      <c r="G301" s="132"/>
      <c r="H301" s="26"/>
    </row>
    <row r="302" spans="1:8" ht="12.75">
      <c r="A302" s="20"/>
      <c r="B302" s="22"/>
      <c r="C302" s="32" t="s">
        <v>269</v>
      </c>
      <c r="D302" s="26">
        <v>500</v>
      </c>
      <c r="E302" s="103">
        <v>500</v>
      </c>
      <c r="F302" s="26">
        <v>500</v>
      </c>
      <c r="G302" s="132"/>
      <c r="H302" s="26"/>
    </row>
    <row r="303" spans="1:8" ht="12.75" customHeight="1">
      <c r="A303" s="20"/>
      <c r="B303" s="22"/>
      <c r="C303" s="32" t="s">
        <v>270</v>
      </c>
      <c r="D303" s="26">
        <v>1185</v>
      </c>
      <c r="E303" s="103">
        <v>1182</v>
      </c>
      <c r="F303" s="26">
        <v>1600</v>
      </c>
      <c r="G303" s="132"/>
      <c r="H303" s="26"/>
    </row>
    <row r="304" spans="1:8" ht="12.75">
      <c r="A304" s="20"/>
      <c r="B304" s="22"/>
      <c r="C304" s="32"/>
      <c r="D304" s="26"/>
      <c r="E304" s="103"/>
      <c r="F304" s="26"/>
      <c r="G304" s="132"/>
      <c r="H304" s="26"/>
    </row>
    <row r="305" spans="1:8" ht="12.75">
      <c r="A305" s="20"/>
      <c r="B305" s="23" t="s">
        <v>74</v>
      </c>
      <c r="C305" s="32" t="s">
        <v>75</v>
      </c>
      <c r="D305" s="26">
        <f>D306</f>
        <v>8315</v>
      </c>
      <c r="E305" s="103">
        <f>E306</f>
        <v>8315</v>
      </c>
      <c r="F305" s="26">
        <f>F306</f>
        <v>11500</v>
      </c>
      <c r="G305" s="132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533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32"/>
      <c r="H306" s="26"/>
    </row>
    <row r="307" spans="1:8" ht="12.75">
      <c r="A307" s="20"/>
      <c r="B307" s="22"/>
      <c r="C307" s="32" t="s">
        <v>273</v>
      </c>
      <c r="D307" s="26">
        <v>5000</v>
      </c>
      <c r="E307" s="103">
        <v>5000</v>
      </c>
      <c r="F307" s="26">
        <v>5000</v>
      </c>
      <c r="G307" s="132"/>
      <c r="H307" s="26"/>
    </row>
    <row r="308" spans="1:8" ht="12.75">
      <c r="A308" s="20"/>
      <c r="B308" s="22"/>
      <c r="C308" s="32" t="s">
        <v>272</v>
      </c>
      <c r="D308" s="26">
        <v>3315</v>
      </c>
      <c r="E308" s="103">
        <v>3315</v>
      </c>
      <c r="F308" s="26">
        <v>6000</v>
      </c>
      <c r="G308" s="132"/>
      <c r="H308" s="26"/>
    </row>
    <row r="309" spans="1:8" ht="12.75">
      <c r="A309" s="20"/>
      <c r="B309" s="22"/>
      <c r="C309" s="32" t="s">
        <v>271</v>
      </c>
      <c r="D309" s="26"/>
      <c r="E309" s="103"/>
      <c r="F309" s="26">
        <v>500</v>
      </c>
      <c r="G309" s="132"/>
      <c r="H309" s="26"/>
    </row>
    <row r="310" spans="1:8" ht="12.75">
      <c r="A310" s="20"/>
      <c r="B310" s="22"/>
      <c r="C310" s="32"/>
      <c r="D310" s="26"/>
      <c r="E310" s="103"/>
      <c r="F310" s="26"/>
      <c r="G310" s="132"/>
      <c r="H310" s="26"/>
    </row>
    <row r="311" spans="1:8" ht="12.75" customHeight="1">
      <c r="A311" s="20"/>
      <c r="B311" s="23" t="s">
        <v>76</v>
      </c>
      <c r="C311" s="32" t="s">
        <v>77</v>
      </c>
      <c r="D311" s="26">
        <f>D312</f>
        <v>22000</v>
      </c>
      <c r="E311" s="103">
        <f>E312</f>
        <v>22000</v>
      </c>
      <c r="F311" s="26">
        <f>F312</f>
        <v>32000</v>
      </c>
      <c r="G311" s="132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533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32"/>
      <c r="H312" s="26"/>
    </row>
    <row r="313" spans="1:8" ht="12.75">
      <c r="A313" s="20"/>
      <c r="B313" s="22"/>
      <c r="C313" s="32" t="s">
        <v>274</v>
      </c>
      <c r="D313" s="26">
        <v>13000</v>
      </c>
      <c r="E313" s="26">
        <v>13000</v>
      </c>
      <c r="F313" s="26">
        <v>13000</v>
      </c>
      <c r="G313" s="132"/>
      <c r="H313" s="26"/>
    </row>
    <row r="314" spans="1:8" ht="12.75" customHeight="1">
      <c r="A314" s="20"/>
      <c r="B314" s="22"/>
      <c r="C314" s="32" t="s">
        <v>275</v>
      </c>
      <c r="D314" s="26"/>
      <c r="E314" s="26"/>
      <c r="F314" s="26">
        <v>10000</v>
      </c>
      <c r="G314" s="132"/>
      <c r="H314" s="26"/>
    </row>
    <row r="315" spans="1:8" ht="12.75">
      <c r="A315" s="20"/>
      <c r="B315" s="22"/>
      <c r="C315" s="32" t="s">
        <v>276</v>
      </c>
      <c r="D315" s="26">
        <v>6000</v>
      </c>
      <c r="E315" s="26">
        <v>6000</v>
      </c>
      <c r="F315" s="26">
        <v>6000</v>
      </c>
      <c r="G315" s="132"/>
      <c r="H315" s="26"/>
    </row>
    <row r="316" spans="1:8" ht="12.75">
      <c r="A316" s="20"/>
      <c r="B316" s="22"/>
      <c r="C316" s="32" t="s">
        <v>277</v>
      </c>
      <c r="D316" s="26">
        <v>3000</v>
      </c>
      <c r="E316" s="26">
        <v>3000</v>
      </c>
      <c r="F316" s="26">
        <v>3000</v>
      </c>
      <c r="G316" s="132"/>
      <c r="H316" s="26"/>
    </row>
    <row r="317" spans="1:8" ht="12.75">
      <c r="A317" s="20"/>
      <c r="B317" s="22"/>
      <c r="C317" s="32"/>
      <c r="D317" s="26"/>
      <c r="E317" s="103"/>
      <c r="F317" s="26"/>
      <c r="G317" s="132"/>
      <c r="H317" s="26"/>
    </row>
    <row r="318" spans="1:8" ht="12.75" customHeight="1">
      <c r="A318" s="20"/>
      <c r="B318" s="23" t="s">
        <v>78</v>
      </c>
      <c r="C318" s="32" t="s">
        <v>79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533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32"/>
      <c r="H319" s="26"/>
    </row>
    <row r="320" spans="1:8" ht="12.75">
      <c r="A320" s="20"/>
      <c r="B320" s="22"/>
      <c r="C320" s="32" t="s">
        <v>375</v>
      </c>
      <c r="D320" s="26"/>
      <c r="E320" s="103"/>
      <c r="F320" s="26">
        <v>15000</v>
      </c>
      <c r="G320" s="132"/>
      <c r="H320" s="26"/>
    </row>
    <row r="321" spans="1:8" ht="12.75">
      <c r="A321" s="20"/>
      <c r="B321" s="22"/>
      <c r="C321" s="32"/>
      <c r="D321" s="26"/>
      <c r="E321" s="103"/>
      <c r="F321" s="26"/>
      <c r="G321" s="132"/>
      <c r="H321" s="26"/>
    </row>
    <row r="322" spans="1:8" ht="12.75">
      <c r="A322" s="20"/>
      <c r="B322" s="23" t="s">
        <v>80</v>
      </c>
      <c r="C322" s="32" t="s">
        <v>526</v>
      </c>
      <c r="D322" s="26" t="e">
        <f>D323+D326</f>
        <v>#REF!</v>
      </c>
      <c r="E322" s="103" t="e">
        <f>E323+E326</f>
        <v>#REF!</v>
      </c>
      <c r="F322" s="26">
        <f>F323+F326</f>
        <v>270500</v>
      </c>
      <c r="G322" s="132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15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32"/>
      <c r="H323" s="26" t="e">
        <f>H324+#REF!</f>
        <v>#REF!</v>
      </c>
    </row>
    <row r="324" spans="1:8" ht="12.75">
      <c r="A324" s="20"/>
      <c r="B324" s="22"/>
      <c r="C324" s="32" t="s">
        <v>532</v>
      </c>
      <c r="D324" s="26"/>
      <c r="E324" s="103"/>
      <c r="F324" s="26"/>
      <c r="G324" s="132"/>
      <c r="H324" s="26"/>
    </row>
    <row r="325" spans="1:8" ht="24.75" customHeight="1">
      <c r="A325" s="20"/>
      <c r="B325" s="22"/>
      <c r="C325" s="32" t="s">
        <v>374</v>
      </c>
      <c r="D325" s="26"/>
      <c r="E325" s="103"/>
      <c r="F325" s="26">
        <v>30000</v>
      </c>
      <c r="G325" s="132"/>
      <c r="H325" s="26"/>
    </row>
    <row r="326" spans="1:8" ht="12.75">
      <c r="A326" s="20"/>
      <c r="B326" s="22"/>
      <c r="C326" s="32" t="s">
        <v>8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32"/>
      <c r="H326" s="26"/>
    </row>
    <row r="327" spans="1:8" ht="12.75">
      <c r="A327" s="20"/>
      <c r="B327" s="22"/>
      <c r="C327" s="33" t="s">
        <v>252</v>
      </c>
      <c r="D327" s="27">
        <v>170723</v>
      </c>
      <c r="E327" s="103">
        <v>142246</v>
      </c>
      <c r="F327" s="26">
        <v>150000</v>
      </c>
      <c r="G327" s="132"/>
      <c r="H327" s="26"/>
    </row>
    <row r="328" spans="1:8" ht="12.75">
      <c r="A328" s="20"/>
      <c r="B328" s="22"/>
      <c r="C328" s="33" t="s">
        <v>253</v>
      </c>
      <c r="D328" s="27">
        <v>81817</v>
      </c>
      <c r="E328" s="103">
        <v>81817</v>
      </c>
      <c r="F328" s="26">
        <v>80000</v>
      </c>
      <c r="G328" s="132"/>
      <c r="H328" s="26"/>
    </row>
    <row r="329" spans="1:8" ht="12.75">
      <c r="A329" s="20"/>
      <c r="B329" s="22"/>
      <c r="C329" s="33" t="s">
        <v>254</v>
      </c>
      <c r="D329" s="27">
        <v>8700</v>
      </c>
      <c r="E329" s="103">
        <v>8700</v>
      </c>
      <c r="F329" s="26">
        <v>10000</v>
      </c>
      <c r="G329" s="132"/>
      <c r="H329" s="26"/>
    </row>
    <row r="330" spans="1:8" ht="12.75">
      <c r="A330" s="20"/>
      <c r="B330" s="22"/>
      <c r="C330" s="33" t="s">
        <v>278</v>
      </c>
      <c r="D330" s="27">
        <v>500</v>
      </c>
      <c r="E330" s="103">
        <v>500</v>
      </c>
      <c r="F330" s="26">
        <v>500</v>
      </c>
      <c r="G330" s="132"/>
      <c r="H330" s="26"/>
    </row>
    <row r="331" spans="1:8" ht="13.5" thickBot="1">
      <c r="A331" s="20"/>
      <c r="B331" s="22"/>
      <c r="C331" s="33"/>
      <c r="D331" s="27"/>
      <c r="E331" s="112"/>
      <c r="F331" s="27"/>
      <c r="G331" s="134"/>
      <c r="H331" s="27"/>
    </row>
    <row r="332" spans="1:8" ht="26.25" customHeight="1" thickBot="1">
      <c r="A332" s="18" t="s">
        <v>81</v>
      </c>
      <c r="B332" s="19"/>
      <c r="C332" s="34" t="s">
        <v>82</v>
      </c>
      <c r="D332" s="24">
        <f>D333+D341+D346</f>
        <v>527750</v>
      </c>
      <c r="E332" s="101">
        <f>E333+E341+E346</f>
        <v>527750</v>
      </c>
      <c r="F332" s="24">
        <f>F333+F341+F346</f>
        <v>519650</v>
      </c>
      <c r="G332" s="130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83</v>
      </c>
      <c r="C333" s="35" t="s">
        <v>84</v>
      </c>
      <c r="D333" s="29">
        <f>D334</f>
        <v>263500</v>
      </c>
      <c r="E333" s="102">
        <f>E334</f>
        <v>263500</v>
      </c>
      <c r="F333" s="29">
        <f>F334</f>
        <v>259000</v>
      </c>
      <c r="G333" s="133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533</v>
      </c>
      <c r="D334" s="26">
        <f>D336</f>
        <v>263500</v>
      </c>
      <c r="E334" s="26">
        <f>E336</f>
        <v>263500</v>
      </c>
      <c r="F334" s="26">
        <f>F336</f>
        <v>259000</v>
      </c>
      <c r="G334" s="132"/>
      <c r="H334" s="26">
        <f>H336</f>
        <v>0</v>
      </c>
    </row>
    <row r="335" spans="1:8" ht="12.75">
      <c r="A335" s="20"/>
      <c r="B335" s="22"/>
      <c r="C335" s="32" t="s">
        <v>532</v>
      </c>
      <c r="D335" s="26"/>
      <c r="E335" s="103"/>
      <c r="F335" s="26"/>
      <c r="G335" s="132"/>
      <c r="H335" s="26"/>
    </row>
    <row r="336" spans="1:8" ht="12.75">
      <c r="A336" s="20"/>
      <c r="B336" s="22"/>
      <c r="C336" s="33" t="s">
        <v>255</v>
      </c>
      <c r="D336" s="27">
        <v>263500</v>
      </c>
      <c r="E336" s="103">
        <v>263500</v>
      </c>
      <c r="F336" s="26">
        <v>259000</v>
      </c>
      <c r="G336" s="132"/>
      <c r="H336" s="26"/>
    </row>
    <row r="337" spans="1:8" ht="12.75">
      <c r="A337" s="20"/>
      <c r="B337" s="22"/>
      <c r="C337" s="33" t="s">
        <v>307</v>
      </c>
      <c r="D337" s="27"/>
      <c r="E337" s="103"/>
      <c r="F337" s="26"/>
      <c r="G337" s="132"/>
      <c r="H337" s="26"/>
    </row>
    <row r="338" spans="1:8" ht="12.75">
      <c r="A338" s="20"/>
      <c r="B338" s="22"/>
      <c r="C338" s="33" t="s">
        <v>308</v>
      </c>
      <c r="D338" s="27"/>
      <c r="E338" s="103"/>
      <c r="F338" s="26"/>
      <c r="G338" s="132"/>
      <c r="H338" s="26"/>
    </row>
    <row r="339" spans="1:8" ht="12.75" customHeight="1">
      <c r="A339" s="20"/>
      <c r="B339" s="22"/>
      <c r="C339" s="33" t="s">
        <v>376</v>
      </c>
      <c r="D339" s="27"/>
      <c r="E339" s="103"/>
      <c r="F339" s="26"/>
      <c r="G339" s="132"/>
      <c r="H339" s="26"/>
    </row>
    <row r="340" spans="1:8" ht="12.75">
      <c r="A340" s="20"/>
      <c r="B340" s="22"/>
      <c r="C340" s="33"/>
      <c r="D340" s="27"/>
      <c r="E340" s="103"/>
      <c r="F340" s="26"/>
      <c r="G340" s="132"/>
      <c r="H340" s="26"/>
    </row>
    <row r="341" spans="1:8" ht="12.75">
      <c r="A341" s="20"/>
      <c r="B341" s="23" t="s">
        <v>85</v>
      </c>
      <c r="C341" s="32" t="s">
        <v>86</v>
      </c>
      <c r="D341" s="26">
        <f>D342</f>
        <v>245500</v>
      </c>
      <c r="E341" s="103">
        <f>E342</f>
        <v>245500</v>
      </c>
      <c r="F341" s="26">
        <f>F342</f>
        <v>246000</v>
      </c>
      <c r="G341" s="132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533</v>
      </c>
      <c r="D342" s="26">
        <f>D344</f>
        <v>245500</v>
      </c>
      <c r="E342" s="26">
        <f>E344</f>
        <v>245500</v>
      </c>
      <c r="F342" s="26">
        <f>F344</f>
        <v>246000</v>
      </c>
      <c r="G342" s="132"/>
      <c r="H342" s="26">
        <f>H344</f>
        <v>0</v>
      </c>
    </row>
    <row r="343" spans="1:8" ht="12.75">
      <c r="A343" s="20"/>
      <c r="B343" s="22"/>
      <c r="C343" s="32" t="s">
        <v>532</v>
      </c>
      <c r="D343" s="26"/>
      <c r="E343" s="103"/>
      <c r="F343" s="26"/>
      <c r="G343" s="132"/>
      <c r="H343" s="26"/>
    </row>
    <row r="344" spans="1:8" ht="12.75">
      <c r="A344" s="20"/>
      <c r="B344" s="22"/>
      <c r="C344" s="32" t="s">
        <v>93</v>
      </c>
      <c r="D344" s="26">
        <v>245500</v>
      </c>
      <c r="E344" s="26">
        <v>245500</v>
      </c>
      <c r="F344" s="26">
        <v>246000</v>
      </c>
      <c r="G344" s="132"/>
      <c r="H344" s="26"/>
    </row>
    <row r="345" spans="1:8" ht="12.75">
      <c r="A345" s="20"/>
      <c r="B345" s="22"/>
      <c r="C345" s="32"/>
      <c r="D345" s="26"/>
      <c r="E345" s="103"/>
      <c r="F345" s="26"/>
      <c r="G345" s="132"/>
      <c r="H345" s="26"/>
    </row>
    <row r="346" spans="1:8" ht="12.75">
      <c r="A346" s="20"/>
      <c r="B346" s="23" t="s">
        <v>87</v>
      </c>
      <c r="C346" s="32" t="s">
        <v>2</v>
      </c>
      <c r="D346" s="26">
        <v>18750</v>
      </c>
      <c r="E346" s="26">
        <v>18750</v>
      </c>
      <c r="F346" s="26">
        <f>F348</f>
        <v>14650</v>
      </c>
      <c r="G346" s="132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490</v>
      </c>
      <c r="D347" s="26"/>
      <c r="E347" s="103"/>
      <c r="F347" s="26"/>
      <c r="G347" s="132"/>
      <c r="H347" s="26"/>
    </row>
    <row r="348" spans="1:8" ht="12.75">
      <c r="A348" s="20"/>
      <c r="B348" s="22"/>
      <c r="C348" s="32" t="s">
        <v>533</v>
      </c>
      <c r="D348" s="26">
        <v>18750</v>
      </c>
      <c r="E348" s="103">
        <v>18750</v>
      </c>
      <c r="F348" s="26">
        <f>SUM(F349:F353)</f>
        <v>14650</v>
      </c>
      <c r="G348" s="132"/>
      <c r="H348" s="26"/>
    </row>
    <row r="349" spans="1:8" ht="12.75" customHeight="1">
      <c r="A349" s="20"/>
      <c r="B349" s="22"/>
      <c r="C349" s="33" t="s">
        <v>256</v>
      </c>
      <c r="D349" s="27"/>
      <c r="E349" s="103"/>
      <c r="F349" s="26">
        <v>1000</v>
      </c>
      <c r="G349" s="132"/>
      <c r="H349" s="26"/>
    </row>
    <row r="350" spans="1:8" ht="12.75">
      <c r="A350" s="20"/>
      <c r="B350" s="22"/>
      <c r="C350" s="33" t="s">
        <v>322</v>
      </c>
      <c r="D350" s="27"/>
      <c r="E350" s="103"/>
      <c r="F350" s="26">
        <v>1000</v>
      </c>
      <c r="G350" s="132"/>
      <c r="H350" s="26"/>
    </row>
    <row r="351" spans="1:8" ht="25.5" customHeight="1">
      <c r="A351" s="20"/>
      <c r="B351" s="22"/>
      <c r="C351" s="33" t="s">
        <v>323</v>
      </c>
      <c r="D351" s="27"/>
      <c r="E351" s="103"/>
      <c r="F351" s="26">
        <v>2000</v>
      </c>
      <c r="G351" s="132"/>
      <c r="H351" s="26"/>
    </row>
    <row r="352" spans="1:8" ht="12.75" customHeight="1">
      <c r="A352" s="20"/>
      <c r="B352" s="22"/>
      <c r="C352" s="33" t="s">
        <v>279</v>
      </c>
      <c r="D352" s="27"/>
      <c r="E352" s="103"/>
      <c r="F352" s="26">
        <v>1000</v>
      </c>
      <c r="G352" s="132"/>
      <c r="H352" s="26"/>
    </row>
    <row r="353" spans="1:8" ht="12.75">
      <c r="A353" s="20"/>
      <c r="B353" s="22"/>
      <c r="C353" s="33" t="s">
        <v>280</v>
      </c>
      <c r="D353" s="27">
        <v>9450</v>
      </c>
      <c r="E353" s="112">
        <v>9450</v>
      </c>
      <c r="F353" s="27">
        <v>9650</v>
      </c>
      <c r="G353" s="134"/>
      <c r="H353" s="27"/>
    </row>
    <row r="354" spans="1:8" ht="13.5" thickBot="1">
      <c r="A354" s="20"/>
      <c r="B354" s="22"/>
      <c r="C354" s="33"/>
      <c r="D354" s="27"/>
      <c r="E354" s="112"/>
      <c r="F354" s="27"/>
      <c r="G354" s="134"/>
      <c r="H354" s="27"/>
    </row>
    <row r="355" spans="1:8" ht="18" customHeight="1" thickBot="1">
      <c r="A355" s="18" t="s">
        <v>88</v>
      </c>
      <c r="B355" s="19"/>
      <c r="C355" s="34" t="s">
        <v>89</v>
      </c>
      <c r="D355" s="24">
        <f>D356+D368</f>
        <v>131940</v>
      </c>
      <c r="E355" s="101">
        <f>E356+E368</f>
        <v>128784</v>
      </c>
      <c r="F355" s="24">
        <f>F356+F368</f>
        <v>204000</v>
      </c>
      <c r="G355" s="130">
        <f>F355/E355*100</f>
        <v>158.40477077897876</v>
      </c>
      <c r="H355" s="24">
        <f>H356+H368</f>
        <v>0</v>
      </c>
    </row>
    <row r="356" spans="1:8" ht="12.75">
      <c r="A356" s="119"/>
      <c r="B356" s="114" t="s">
        <v>90</v>
      </c>
      <c r="C356" s="120" t="s">
        <v>91</v>
      </c>
      <c r="D356" s="29">
        <f>D358+D363</f>
        <v>30640</v>
      </c>
      <c r="E356" s="102">
        <f>E358+E363</f>
        <v>30289</v>
      </c>
      <c r="F356" s="29">
        <f>F358+F363</f>
        <v>91400</v>
      </c>
      <c r="G356" s="133">
        <f>F356/E356*100</f>
        <v>301.7597147479283</v>
      </c>
      <c r="H356" s="29">
        <f>H358+H363</f>
        <v>0</v>
      </c>
    </row>
    <row r="357" spans="1:8" ht="12.75">
      <c r="A357" s="119"/>
      <c r="B357" s="20"/>
      <c r="C357" s="121" t="s">
        <v>532</v>
      </c>
      <c r="D357" s="26"/>
      <c r="E357" s="103"/>
      <c r="F357" s="26"/>
      <c r="G357" s="132"/>
      <c r="H357" s="26"/>
    </row>
    <row r="358" spans="1:8" ht="12.75">
      <c r="A358" s="119"/>
      <c r="B358" s="20"/>
      <c r="C358" s="121" t="s">
        <v>15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32"/>
      <c r="H358" s="26">
        <f>SUM(H360:H360)</f>
        <v>0</v>
      </c>
    </row>
    <row r="359" spans="1:8" ht="12.75">
      <c r="A359" s="119"/>
      <c r="B359" s="20"/>
      <c r="C359" s="121" t="s">
        <v>532</v>
      </c>
      <c r="D359" s="26"/>
      <c r="E359" s="103"/>
      <c r="F359" s="26"/>
      <c r="G359" s="132"/>
      <c r="H359" s="26"/>
    </row>
    <row r="360" spans="1:8" ht="12.75" customHeight="1">
      <c r="A360" s="119"/>
      <c r="B360" s="20"/>
      <c r="C360" s="121" t="s">
        <v>257</v>
      </c>
      <c r="D360" s="26">
        <v>30000</v>
      </c>
      <c r="E360" s="103">
        <v>30000</v>
      </c>
      <c r="F360" s="26">
        <v>30000</v>
      </c>
      <c r="G360" s="132"/>
      <c r="H360" s="26"/>
    </row>
    <row r="361" spans="1:8" ht="12.75" customHeight="1">
      <c r="A361" s="119"/>
      <c r="B361" s="20"/>
      <c r="C361" s="121" t="s">
        <v>348</v>
      </c>
      <c r="D361" s="26"/>
      <c r="E361" s="103"/>
      <c r="F361" s="26">
        <v>24000</v>
      </c>
      <c r="G361" s="132"/>
      <c r="H361" s="26"/>
    </row>
    <row r="362" spans="1:8" ht="12.75" customHeight="1">
      <c r="A362" s="119"/>
      <c r="B362" s="20"/>
      <c r="C362" s="121" t="s">
        <v>281</v>
      </c>
      <c r="D362" s="26"/>
      <c r="E362" s="103"/>
      <c r="F362" s="26">
        <v>12000</v>
      </c>
      <c r="G362" s="132"/>
      <c r="H362" s="26"/>
    </row>
    <row r="363" spans="1:8" ht="12.75">
      <c r="A363" s="119"/>
      <c r="B363" s="20"/>
      <c r="C363" s="121" t="s">
        <v>8</v>
      </c>
      <c r="D363" s="26">
        <v>640</v>
      </c>
      <c r="E363" s="103">
        <v>289</v>
      </c>
      <c r="F363" s="26">
        <f>SUM(F364:F366)</f>
        <v>25400</v>
      </c>
      <c r="G363" s="132"/>
      <c r="H363" s="26"/>
    </row>
    <row r="364" spans="1:8" ht="12.75">
      <c r="A364" s="119"/>
      <c r="B364" s="20"/>
      <c r="C364" s="121" t="s">
        <v>355</v>
      </c>
      <c r="D364" s="26"/>
      <c r="E364" s="103"/>
      <c r="F364" s="26">
        <v>10000</v>
      </c>
      <c r="G364" s="132"/>
      <c r="H364" s="26"/>
    </row>
    <row r="365" spans="1:8" ht="12" customHeight="1">
      <c r="A365" s="119"/>
      <c r="B365" s="20"/>
      <c r="C365" s="121" t="s">
        <v>324</v>
      </c>
      <c r="D365" s="26"/>
      <c r="E365" s="103"/>
      <c r="F365" s="26">
        <v>15000</v>
      </c>
      <c r="G365" s="132"/>
      <c r="H365" s="26"/>
    </row>
    <row r="366" spans="1:8" ht="12.75">
      <c r="A366" s="119"/>
      <c r="B366" s="20"/>
      <c r="C366" s="121" t="s">
        <v>349</v>
      </c>
      <c r="D366" s="26"/>
      <c r="E366" s="103"/>
      <c r="F366" s="26">
        <v>400</v>
      </c>
      <c r="G366" s="132"/>
      <c r="H366" s="26"/>
    </row>
    <row r="367" spans="1:8" ht="12.75">
      <c r="A367" s="119"/>
      <c r="B367" s="20"/>
      <c r="C367" s="121"/>
      <c r="D367" s="26"/>
      <c r="E367" s="103"/>
      <c r="F367" s="26"/>
      <c r="G367" s="132"/>
      <c r="H367" s="26"/>
    </row>
    <row r="368" spans="1:8" ht="12.75">
      <c r="A368" s="119"/>
      <c r="B368" s="113" t="s">
        <v>92</v>
      </c>
      <c r="C368" s="121" t="s">
        <v>2</v>
      </c>
      <c r="D368" s="26">
        <f>D369</f>
        <v>101300</v>
      </c>
      <c r="E368" s="26">
        <f>E369</f>
        <v>98495</v>
      </c>
      <c r="F368" s="26">
        <f>F369</f>
        <v>112600</v>
      </c>
      <c r="G368" s="132">
        <f>F368/E368*100</f>
        <v>114.32052388446114</v>
      </c>
      <c r="H368" s="26">
        <f>H369</f>
        <v>0</v>
      </c>
    </row>
    <row r="369" spans="1:8" ht="12.75">
      <c r="A369" s="119"/>
      <c r="B369" s="20"/>
      <c r="C369" s="121" t="s">
        <v>533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32"/>
      <c r="H369" s="26"/>
    </row>
    <row r="370" spans="1:8" ht="25.5" customHeight="1">
      <c r="A370" s="119"/>
      <c r="B370" s="20"/>
      <c r="C370" s="121" t="s">
        <v>258</v>
      </c>
      <c r="D370" s="26">
        <f>SUM(D371:D376)</f>
        <v>81500</v>
      </c>
      <c r="E370" s="103">
        <v>81500</v>
      </c>
      <c r="F370" s="26">
        <v>90000</v>
      </c>
      <c r="G370" s="132"/>
      <c r="H370" s="26"/>
    </row>
    <row r="371" spans="1:8" ht="12.75">
      <c r="A371" s="119"/>
      <c r="B371" s="20"/>
      <c r="C371" s="121" t="s">
        <v>283</v>
      </c>
      <c r="D371" s="26">
        <v>13200</v>
      </c>
      <c r="E371" s="103"/>
      <c r="F371" s="26"/>
      <c r="G371" s="132"/>
      <c r="H371" s="26"/>
    </row>
    <row r="372" spans="1:8" ht="12.75">
      <c r="A372" s="119"/>
      <c r="B372" s="20"/>
      <c r="C372" s="121" t="s">
        <v>284</v>
      </c>
      <c r="D372" s="26">
        <v>17800</v>
      </c>
      <c r="E372" s="103"/>
      <c r="F372" s="26"/>
      <c r="G372" s="132"/>
      <c r="H372" s="26"/>
    </row>
    <row r="373" spans="1:8" ht="12.75">
      <c r="A373" s="119"/>
      <c r="B373" s="20"/>
      <c r="C373" s="121" t="s">
        <v>286</v>
      </c>
      <c r="D373" s="26">
        <v>8800</v>
      </c>
      <c r="E373" s="103"/>
      <c r="F373" s="26"/>
      <c r="G373" s="132"/>
      <c r="H373" s="26"/>
    </row>
    <row r="374" spans="1:8" ht="12.75">
      <c r="A374" s="119"/>
      <c r="B374" s="20"/>
      <c r="C374" s="121" t="s">
        <v>285</v>
      </c>
      <c r="D374" s="26">
        <v>17300</v>
      </c>
      <c r="E374" s="103"/>
      <c r="F374" s="26"/>
      <c r="G374" s="132"/>
      <c r="H374" s="26"/>
    </row>
    <row r="375" spans="1:8" ht="12.75">
      <c r="A375" s="119"/>
      <c r="B375" s="20"/>
      <c r="C375" s="121" t="s">
        <v>287</v>
      </c>
      <c r="D375" s="26">
        <v>17300</v>
      </c>
      <c r="E375" s="103"/>
      <c r="F375" s="26"/>
      <c r="G375" s="132"/>
      <c r="H375" s="26"/>
    </row>
    <row r="376" spans="1:8" ht="12.75">
      <c r="A376" s="119"/>
      <c r="B376" s="20"/>
      <c r="C376" s="121" t="s">
        <v>288</v>
      </c>
      <c r="D376" s="26">
        <v>7100</v>
      </c>
      <c r="E376" s="103"/>
      <c r="F376" s="26"/>
      <c r="G376" s="132"/>
      <c r="H376" s="26"/>
    </row>
    <row r="377" spans="1:8" ht="12.75">
      <c r="A377" s="119"/>
      <c r="B377" s="20"/>
      <c r="C377" s="121"/>
      <c r="D377" s="26"/>
      <c r="E377" s="103"/>
      <c r="F377" s="26"/>
      <c r="G377" s="132"/>
      <c r="H377" s="26"/>
    </row>
    <row r="378" spans="1:8" ht="12.75">
      <c r="A378" s="119"/>
      <c r="B378" s="20"/>
      <c r="C378" s="121" t="s">
        <v>282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32"/>
      <c r="H378" s="26"/>
    </row>
    <row r="379" spans="1:8" ht="13.5" customHeight="1">
      <c r="A379" s="119"/>
      <c r="B379" s="20"/>
      <c r="C379" s="121" t="s">
        <v>351</v>
      </c>
      <c r="D379" s="26">
        <v>1000</v>
      </c>
      <c r="E379" s="103">
        <v>800</v>
      </c>
      <c r="F379" s="26">
        <v>1000</v>
      </c>
      <c r="G379" s="132"/>
      <c r="H379" s="26"/>
    </row>
    <row r="380" spans="1:8" ht="12.75" customHeight="1">
      <c r="A380" s="119"/>
      <c r="B380" s="20"/>
      <c r="C380" s="121" t="s">
        <v>312</v>
      </c>
      <c r="D380" s="26">
        <v>1600</v>
      </c>
      <c r="E380" s="103">
        <v>595</v>
      </c>
      <c r="F380" s="26">
        <v>1500</v>
      </c>
      <c r="G380" s="132"/>
      <c r="H380" s="26"/>
    </row>
    <row r="381" spans="1:8" ht="12.75">
      <c r="A381" s="119"/>
      <c r="B381" s="20"/>
      <c r="C381" s="121" t="s">
        <v>490</v>
      </c>
      <c r="D381" s="26"/>
      <c r="E381" s="103"/>
      <c r="F381" s="26"/>
      <c r="G381" s="132"/>
      <c r="H381" s="26"/>
    </row>
    <row r="382" spans="1:8" ht="12.75">
      <c r="A382" s="119"/>
      <c r="B382" s="20"/>
      <c r="C382" s="121" t="s">
        <v>325</v>
      </c>
      <c r="D382" s="26"/>
      <c r="E382" s="103"/>
      <c r="F382" s="26"/>
      <c r="G382" s="132"/>
      <c r="H382" s="26"/>
    </row>
    <row r="383" spans="1:8" ht="12.75" customHeight="1">
      <c r="A383" s="119"/>
      <c r="B383" s="20"/>
      <c r="C383" s="121" t="s">
        <v>326</v>
      </c>
      <c r="D383" s="26"/>
      <c r="E383" s="103"/>
      <c r="F383" s="26"/>
      <c r="G383" s="132"/>
      <c r="H383" s="26"/>
    </row>
    <row r="384" spans="1:8" ht="12.75">
      <c r="A384" s="119"/>
      <c r="B384" s="20"/>
      <c r="C384" s="121" t="s">
        <v>327</v>
      </c>
      <c r="D384" s="26"/>
      <c r="E384" s="103"/>
      <c r="F384" s="26"/>
      <c r="G384" s="132"/>
      <c r="H384" s="26"/>
    </row>
    <row r="385" spans="1:8" ht="12.75" customHeight="1">
      <c r="A385" s="119"/>
      <c r="B385" s="20"/>
      <c r="C385" s="121" t="s">
        <v>289</v>
      </c>
      <c r="D385" s="26">
        <v>600</v>
      </c>
      <c r="E385" s="103">
        <v>600</v>
      </c>
      <c r="F385" s="26">
        <v>600</v>
      </c>
      <c r="G385" s="132"/>
      <c r="H385" s="26"/>
    </row>
    <row r="386" spans="1:8" ht="12.75" customHeight="1">
      <c r="A386" s="119"/>
      <c r="B386" s="20"/>
      <c r="C386" s="121" t="s">
        <v>290</v>
      </c>
      <c r="D386" s="26">
        <v>15000</v>
      </c>
      <c r="E386" s="103">
        <v>15000</v>
      </c>
      <c r="F386" s="26">
        <v>15000</v>
      </c>
      <c r="G386" s="132"/>
      <c r="H386" s="26"/>
    </row>
    <row r="387" spans="1:8" ht="12.75">
      <c r="A387" s="119"/>
      <c r="B387" s="20"/>
      <c r="C387" s="121" t="s">
        <v>291</v>
      </c>
      <c r="D387" s="26">
        <v>500</v>
      </c>
      <c r="E387" s="103"/>
      <c r="F387" s="26">
        <v>500</v>
      </c>
      <c r="G387" s="132"/>
      <c r="H387" s="26"/>
    </row>
    <row r="388" spans="1:8" ht="12.75" customHeight="1">
      <c r="A388" s="119"/>
      <c r="B388" s="20"/>
      <c r="C388" s="121" t="s">
        <v>328</v>
      </c>
      <c r="D388" s="26"/>
      <c r="E388" s="103"/>
      <c r="F388" s="26">
        <v>1000</v>
      </c>
      <c r="G388" s="132"/>
      <c r="H388" s="26"/>
    </row>
    <row r="389" spans="1:8" ht="12.75">
      <c r="A389" s="119"/>
      <c r="B389" s="20"/>
      <c r="C389" s="121" t="s">
        <v>292</v>
      </c>
      <c r="D389" s="26"/>
      <c r="E389" s="103"/>
      <c r="F389" s="26">
        <v>2000</v>
      </c>
      <c r="G389" s="132"/>
      <c r="H389" s="26"/>
    </row>
    <row r="390" spans="1:8" ht="12.75">
      <c r="A390" s="119"/>
      <c r="B390" s="20"/>
      <c r="C390" s="121" t="s">
        <v>293</v>
      </c>
      <c r="D390" s="26">
        <v>100</v>
      </c>
      <c r="E390" s="103"/>
      <c r="F390" s="26">
        <v>0</v>
      </c>
      <c r="G390" s="132"/>
      <c r="H390" s="26"/>
    </row>
    <row r="391" spans="1:8" ht="12.75">
      <c r="A391" s="119"/>
      <c r="B391" s="20"/>
      <c r="C391" s="121" t="s">
        <v>294</v>
      </c>
      <c r="D391" s="26">
        <v>1000</v>
      </c>
      <c r="E391" s="103"/>
      <c r="F391" s="26">
        <v>1000</v>
      </c>
      <c r="G391" s="132"/>
      <c r="H391" s="26"/>
    </row>
    <row r="392" spans="1:8" ht="13.5" thickBot="1">
      <c r="A392" s="119"/>
      <c r="B392" s="20"/>
      <c r="C392" s="122"/>
      <c r="D392" s="29"/>
      <c r="E392" s="102"/>
      <c r="F392" s="29"/>
      <c r="G392" s="133"/>
      <c r="H392" s="29"/>
    </row>
    <row r="393" spans="1:8" ht="25.5" customHeight="1" thickBot="1">
      <c r="A393" s="422" t="s">
        <v>94</v>
      </c>
      <c r="B393" s="423"/>
      <c r="C393" s="423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30" t="e">
        <f>F393/E393*100</f>
        <v>#REF!</v>
      </c>
      <c r="H393" s="24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12" t="s">
        <v>436</v>
      </c>
      <c r="B2" s="412"/>
      <c r="C2" s="412"/>
      <c r="D2" s="412"/>
    </row>
    <row r="3" ht="13.5" thickBot="1"/>
    <row r="4" spans="1:4" ht="45" customHeight="1" thickBot="1">
      <c r="A4" s="127" t="s">
        <v>485</v>
      </c>
      <c r="B4" s="126" t="s">
        <v>114</v>
      </c>
      <c r="C4" s="17" t="s">
        <v>529</v>
      </c>
      <c r="D4" s="92" t="s">
        <v>473</v>
      </c>
    </row>
    <row r="5" spans="1:4" ht="12.75" customHeight="1" thickBot="1">
      <c r="A5" s="15" t="s">
        <v>310</v>
      </c>
      <c r="B5" s="16" t="s">
        <v>311</v>
      </c>
      <c r="C5" s="17">
        <v>3</v>
      </c>
      <c r="D5" s="111">
        <v>6</v>
      </c>
    </row>
    <row r="6" spans="1:4" ht="18" customHeight="1" thickBot="1">
      <c r="A6" s="18" t="s">
        <v>488</v>
      </c>
      <c r="B6" s="19"/>
      <c r="C6" s="12" t="s">
        <v>489</v>
      </c>
      <c r="D6" s="24">
        <f>D7+D25+D33+D15</f>
        <v>0</v>
      </c>
    </row>
    <row r="7" spans="1:4" ht="12.75" customHeight="1">
      <c r="A7" s="20"/>
      <c r="B7" s="21" t="s">
        <v>530</v>
      </c>
      <c r="C7" s="9" t="s">
        <v>531</v>
      </c>
      <c r="D7" s="25">
        <f>D9</f>
        <v>0</v>
      </c>
    </row>
    <row r="8" spans="1:4" ht="12.75" customHeight="1">
      <c r="A8" s="20"/>
      <c r="B8" s="22"/>
      <c r="C8" s="10" t="s">
        <v>532</v>
      </c>
      <c r="D8" s="26"/>
    </row>
    <row r="9" spans="1:4" ht="12.75" customHeight="1">
      <c r="A9" s="20"/>
      <c r="B9" s="22"/>
      <c r="C9" s="11" t="s">
        <v>533</v>
      </c>
      <c r="D9" s="26"/>
    </row>
    <row r="10" spans="1:4" ht="12.75" customHeight="1">
      <c r="A10" s="20"/>
      <c r="B10" s="22"/>
      <c r="C10" s="11" t="s">
        <v>512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18"/>
      <c r="C14" s="11"/>
      <c r="D14" s="26"/>
    </row>
    <row r="15" spans="1:4" ht="12.75" customHeight="1">
      <c r="A15" s="20"/>
      <c r="B15" s="118" t="s">
        <v>385</v>
      </c>
      <c r="C15" s="11" t="s">
        <v>386</v>
      </c>
      <c r="D15" s="27">
        <f>D16+D19</f>
        <v>0</v>
      </c>
    </row>
    <row r="16" spans="1:4" ht="12.75" customHeight="1">
      <c r="A16" s="20"/>
      <c r="B16" s="22"/>
      <c r="C16" s="11" t="s">
        <v>15</v>
      </c>
      <c r="D16" s="27"/>
    </row>
    <row r="17" spans="1:4" ht="12.75" customHeight="1">
      <c r="A17" s="20"/>
      <c r="B17" s="22"/>
      <c r="C17" s="11" t="s">
        <v>387</v>
      </c>
      <c r="D17" s="26"/>
    </row>
    <row r="18" spans="1:4" ht="12.75" customHeight="1">
      <c r="A18" s="20"/>
      <c r="B18" s="22"/>
      <c r="C18" s="11" t="s">
        <v>441</v>
      </c>
      <c r="D18" s="26"/>
    </row>
    <row r="19" spans="1:4" ht="12.75" customHeight="1">
      <c r="A19" s="20"/>
      <c r="B19" s="22"/>
      <c r="C19" s="11" t="s">
        <v>8</v>
      </c>
      <c r="D19" s="26">
        <f>D20</f>
        <v>0</v>
      </c>
    </row>
    <row r="20" spans="1:4" ht="12.75" customHeight="1">
      <c r="A20" s="20"/>
      <c r="B20" s="22"/>
      <c r="C20" s="11" t="s">
        <v>278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18"/>
      <c r="C24" s="11"/>
      <c r="D24" s="26"/>
    </row>
    <row r="25" spans="1:4" ht="12.75" customHeight="1">
      <c r="A25" s="20"/>
      <c r="B25" s="23" t="s">
        <v>534</v>
      </c>
      <c r="C25" s="10" t="s">
        <v>0</v>
      </c>
      <c r="D25" s="26">
        <f>D27</f>
        <v>0</v>
      </c>
    </row>
    <row r="26" spans="1:4" ht="12.75" customHeight="1">
      <c r="A26" s="20"/>
      <c r="B26" s="22"/>
      <c r="C26" s="10" t="s">
        <v>532</v>
      </c>
      <c r="D26" s="26"/>
    </row>
    <row r="27" spans="1:4" ht="12.75" customHeight="1">
      <c r="A27" s="20"/>
      <c r="B27" s="22"/>
      <c r="C27" s="11" t="s">
        <v>3</v>
      </c>
      <c r="D27" s="26"/>
    </row>
    <row r="28" spans="1:4" ht="12.75" customHeight="1">
      <c r="A28" s="20"/>
      <c r="B28" s="22"/>
      <c r="C28" s="11" t="s">
        <v>297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1</v>
      </c>
      <c r="C33" s="10" t="s">
        <v>2</v>
      </c>
      <c r="D33" s="26">
        <f>D35</f>
        <v>0</v>
      </c>
    </row>
    <row r="34" spans="1:4" ht="12.75" customHeight="1">
      <c r="A34" s="20"/>
      <c r="B34" s="22"/>
      <c r="C34" s="10" t="s">
        <v>532</v>
      </c>
      <c r="D34" s="26"/>
    </row>
    <row r="35" spans="1:4" ht="12.75" customHeight="1">
      <c r="A35" s="20"/>
      <c r="B35" s="22"/>
      <c r="C35" s="10" t="s">
        <v>3</v>
      </c>
      <c r="D35" s="26">
        <f>SUM(D36:D37)</f>
        <v>0</v>
      </c>
    </row>
    <row r="36" spans="1:4" ht="25.5" customHeight="1">
      <c r="A36" s="20"/>
      <c r="B36" s="22"/>
      <c r="C36" s="11" t="s">
        <v>299</v>
      </c>
      <c r="D36" s="26"/>
    </row>
    <row r="37" spans="1:4" ht="12.75" customHeight="1">
      <c r="A37" s="20"/>
      <c r="B37" s="22"/>
      <c r="C37" s="11" t="s">
        <v>388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491</v>
      </c>
      <c r="B42" s="19"/>
      <c r="C42" s="12" t="s">
        <v>492</v>
      </c>
      <c r="D42" s="24">
        <f>D43+D55</f>
        <v>0</v>
      </c>
    </row>
    <row r="43" spans="1:4" ht="12.75" customHeight="1">
      <c r="A43" s="20"/>
      <c r="B43" s="21" t="s">
        <v>4</v>
      </c>
      <c r="C43" s="9" t="s">
        <v>181</v>
      </c>
      <c r="D43" s="25">
        <f>+D44+D48</f>
        <v>0</v>
      </c>
    </row>
    <row r="44" spans="1:4" ht="12.75" customHeight="1">
      <c r="A44" s="20"/>
      <c r="B44" s="22"/>
      <c r="C44" s="10" t="s">
        <v>212</v>
      </c>
      <c r="D44" s="26"/>
    </row>
    <row r="45" spans="1:4" ht="12.75" customHeight="1">
      <c r="A45" s="20"/>
      <c r="B45" s="22"/>
      <c r="C45" s="10" t="s">
        <v>532</v>
      </c>
      <c r="D45" s="26"/>
    </row>
    <row r="46" spans="1:4" ht="12.75" customHeight="1">
      <c r="A46" s="20"/>
      <c r="B46" s="22"/>
      <c r="C46" s="10" t="s">
        <v>15</v>
      </c>
      <c r="D46" s="26"/>
    </row>
    <row r="47" spans="1:4" ht="25.5" customHeight="1">
      <c r="A47" s="20"/>
      <c r="B47" s="22"/>
      <c r="C47" s="10" t="s">
        <v>468</v>
      </c>
      <c r="D47" s="26"/>
    </row>
    <row r="48" spans="1:4" ht="12.75" customHeight="1">
      <c r="A48" s="20"/>
      <c r="B48" s="22"/>
      <c r="C48" s="10" t="s">
        <v>513</v>
      </c>
      <c r="D48" s="26">
        <f>D50</f>
        <v>0</v>
      </c>
    </row>
    <row r="49" spans="1:4" ht="12.75" customHeight="1">
      <c r="A49" s="20"/>
      <c r="B49" s="22"/>
      <c r="C49" s="10" t="s">
        <v>532</v>
      </c>
      <c r="D49" s="26"/>
    </row>
    <row r="50" spans="1:4" ht="12.75" customHeight="1">
      <c r="A50" s="20"/>
      <c r="B50" s="22"/>
      <c r="C50" s="10" t="s">
        <v>8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5</v>
      </c>
      <c r="C55" s="10" t="s">
        <v>6</v>
      </c>
      <c r="D55" s="26">
        <f>D57+D63</f>
        <v>0</v>
      </c>
    </row>
    <row r="56" spans="1:4" ht="12.75" customHeight="1">
      <c r="A56" s="20"/>
      <c r="B56" s="22"/>
      <c r="C56" s="10" t="s">
        <v>532</v>
      </c>
      <c r="D56" s="26"/>
    </row>
    <row r="57" spans="1:4" ht="12.75" customHeight="1">
      <c r="A57" s="20"/>
      <c r="B57" s="22"/>
      <c r="C57" s="10" t="s">
        <v>7</v>
      </c>
      <c r="D57" s="26">
        <f>SUM(D58:D58)</f>
        <v>0</v>
      </c>
    </row>
    <row r="58" spans="1:4" ht="12.75" customHeight="1">
      <c r="A58" s="20"/>
      <c r="B58" s="22"/>
      <c r="C58" s="10" t="s">
        <v>395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8</v>
      </c>
      <c r="D63" s="26">
        <f>D64+D68+D69</f>
        <v>0</v>
      </c>
    </row>
    <row r="64" spans="1:4" ht="12.75" customHeight="1">
      <c r="A64" s="20"/>
      <c r="B64" s="22"/>
      <c r="C64" s="10" t="s">
        <v>439</v>
      </c>
      <c r="D64" s="26"/>
    </row>
    <row r="65" spans="1:4" ht="12.75" customHeight="1">
      <c r="A65" s="20"/>
      <c r="B65" s="22"/>
      <c r="C65" s="10" t="s">
        <v>416</v>
      </c>
      <c r="D65" s="26"/>
    </row>
    <row r="66" spans="1:4" ht="12.75" customHeight="1">
      <c r="A66" s="20"/>
      <c r="B66" s="22"/>
      <c r="C66" s="10" t="s">
        <v>443</v>
      </c>
      <c r="D66" s="26"/>
    </row>
    <row r="67" spans="1:4" ht="12.75" customHeight="1">
      <c r="A67" s="20"/>
      <c r="B67" s="22"/>
      <c r="C67" s="10" t="s">
        <v>469</v>
      </c>
      <c r="D67" s="26"/>
    </row>
    <row r="68" spans="1:4" ht="12.75" customHeight="1">
      <c r="A68" s="20"/>
      <c r="B68" s="22"/>
      <c r="C68" s="10" t="s">
        <v>208</v>
      </c>
      <c r="D68" s="26"/>
    </row>
    <row r="69" spans="1:4" ht="12.75" customHeight="1">
      <c r="A69" s="20"/>
      <c r="B69" s="22"/>
      <c r="C69" s="10" t="s">
        <v>520</v>
      </c>
      <c r="D69" s="26"/>
    </row>
    <row r="70" spans="1:4" ht="12.75" customHeight="1">
      <c r="A70" s="20"/>
      <c r="B70" s="22"/>
      <c r="C70" s="10" t="s">
        <v>514</v>
      </c>
      <c r="D70" s="26"/>
    </row>
    <row r="71" spans="1:4" ht="12.75" customHeight="1">
      <c r="A71" s="20"/>
      <c r="B71" s="22"/>
      <c r="C71" s="10" t="s">
        <v>515</v>
      </c>
      <c r="D71" s="26"/>
    </row>
    <row r="72" spans="1:4" ht="12.75" customHeight="1">
      <c r="A72" s="20"/>
      <c r="B72" s="22"/>
      <c r="C72" s="10" t="s">
        <v>519</v>
      </c>
      <c r="D72" s="26"/>
    </row>
    <row r="73" spans="1:4" ht="12.75" customHeight="1">
      <c r="A73" s="20"/>
      <c r="B73" s="22"/>
      <c r="C73" s="10" t="s">
        <v>516</v>
      </c>
      <c r="D73" s="26"/>
    </row>
    <row r="74" spans="1:4" ht="12.75" customHeight="1">
      <c r="A74" s="20"/>
      <c r="B74" s="22"/>
      <c r="C74" s="10" t="s">
        <v>517</v>
      </c>
      <c r="D74" s="26"/>
    </row>
    <row r="75" spans="1:4" ht="12.75" customHeight="1">
      <c r="A75" s="20"/>
      <c r="B75" s="22"/>
      <c r="C75" s="10" t="s">
        <v>518</v>
      </c>
      <c r="D75" s="306"/>
    </row>
    <row r="76" spans="1:4" ht="12.75" customHeight="1">
      <c r="A76" s="20"/>
      <c r="B76" s="22"/>
      <c r="C76" s="10"/>
      <c r="D76" s="306"/>
    </row>
    <row r="77" spans="1:4" ht="12.75" customHeight="1">
      <c r="A77" s="20"/>
      <c r="B77" s="22"/>
      <c r="C77" s="10"/>
      <c r="D77" s="306"/>
    </row>
    <row r="78" spans="1:4" ht="12.75" customHeight="1">
      <c r="A78" s="20"/>
      <c r="B78" s="22"/>
      <c r="C78" s="10"/>
      <c r="D78" s="306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493</v>
      </c>
      <c r="B80" s="19"/>
      <c r="C80" s="12" t="s">
        <v>494</v>
      </c>
      <c r="D80" s="24">
        <f>D81+D89+D107</f>
        <v>0</v>
      </c>
    </row>
    <row r="81" spans="1:4" ht="12.75" customHeight="1">
      <c r="A81" s="20"/>
      <c r="B81" s="21" t="s">
        <v>9</v>
      </c>
      <c r="C81" s="96" t="s">
        <v>10</v>
      </c>
      <c r="D81" s="29">
        <f>D83</f>
        <v>0</v>
      </c>
    </row>
    <row r="82" spans="1:4" ht="12.75" customHeight="1">
      <c r="A82" s="20"/>
      <c r="B82" s="22"/>
      <c r="C82" s="10" t="s">
        <v>532</v>
      </c>
      <c r="D82" s="26"/>
    </row>
    <row r="83" spans="1:4" ht="12.75" customHeight="1">
      <c r="A83" s="20"/>
      <c r="B83" s="22"/>
      <c r="C83" s="10" t="s">
        <v>11</v>
      </c>
      <c r="D83" s="26">
        <f>D84</f>
        <v>0</v>
      </c>
    </row>
    <row r="84" spans="1:4" ht="12.75" customHeight="1">
      <c r="A84" s="20"/>
      <c r="B84" s="22"/>
      <c r="C84" s="10" t="s">
        <v>313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12</v>
      </c>
      <c r="C89" s="10" t="s">
        <v>13</v>
      </c>
      <c r="D89" s="26">
        <f>D91+D96</f>
        <v>0</v>
      </c>
    </row>
    <row r="90" spans="1:4" ht="12.75" customHeight="1">
      <c r="A90" s="20"/>
      <c r="B90" s="22"/>
      <c r="C90" s="10" t="s">
        <v>532</v>
      </c>
      <c r="D90" s="26"/>
    </row>
    <row r="91" spans="1:4" ht="12.75" customHeight="1">
      <c r="A91" s="20"/>
      <c r="B91" s="22"/>
      <c r="C91" s="10" t="s">
        <v>15</v>
      </c>
      <c r="D91" s="26"/>
    </row>
    <row r="92" spans="1:4" ht="12.75" customHeight="1">
      <c r="A92" s="20"/>
      <c r="B92" s="22"/>
      <c r="C92" s="10" t="s">
        <v>396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8</v>
      </c>
      <c r="D96" s="26">
        <f>SUM(D97:D102)</f>
        <v>0</v>
      </c>
    </row>
    <row r="97" spans="1:4" ht="37.5" customHeight="1">
      <c r="A97" s="20"/>
      <c r="B97" s="22"/>
      <c r="C97" s="10" t="s">
        <v>397</v>
      </c>
      <c r="D97" s="26"/>
    </row>
    <row r="98" spans="1:4" ht="25.5" customHeight="1">
      <c r="A98" s="20"/>
      <c r="B98" s="22"/>
      <c r="C98" s="10" t="s">
        <v>213</v>
      </c>
      <c r="D98" s="26"/>
    </row>
    <row r="99" spans="1:4" ht="12.75" customHeight="1">
      <c r="A99" s="20"/>
      <c r="B99" s="22"/>
      <c r="C99" s="10" t="s">
        <v>339</v>
      </c>
      <c r="D99" s="26"/>
    </row>
    <row r="100" spans="1:4" ht="12.75" customHeight="1">
      <c r="A100" s="20"/>
      <c r="B100" s="22"/>
      <c r="C100" s="10" t="s">
        <v>398</v>
      </c>
      <c r="D100" s="26"/>
    </row>
    <row r="101" spans="1:4" ht="25.5" customHeight="1">
      <c r="A101" s="20"/>
      <c r="B101" s="22"/>
      <c r="C101" s="10" t="s">
        <v>399</v>
      </c>
      <c r="D101" s="26"/>
    </row>
    <row r="102" spans="1:4" ht="12.75" customHeight="1">
      <c r="A102" s="20"/>
      <c r="B102" s="22"/>
      <c r="C102" s="10" t="s">
        <v>470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14</v>
      </c>
      <c r="C107" s="10" t="s">
        <v>2</v>
      </c>
      <c r="D107" s="26">
        <f>D109+D116</f>
        <v>0</v>
      </c>
    </row>
    <row r="108" spans="1:4" ht="12.75" customHeight="1">
      <c r="A108" s="20"/>
      <c r="B108" s="22"/>
      <c r="C108" s="10" t="s">
        <v>532</v>
      </c>
      <c r="D108" s="26"/>
    </row>
    <row r="109" spans="1:4" ht="12.75" customHeight="1">
      <c r="A109" s="20"/>
      <c r="B109" s="22"/>
      <c r="C109" s="10" t="s">
        <v>15</v>
      </c>
      <c r="D109" s="26">
        <f>SUM(D110:D112)</f>
        <v>0</v>
      </c>
    </row>
    <row r="110" spans="1:4" ht="12.75" customHeight="1">
      <c r="A110" s="20"/>
      <c r="B110" s="22"/>
      <c r="C110" s="10" t="s">
        <v>400</v>
      </c>
      <c r="D110" s="26"/>
    </row>
    <row r="111" spans="1:4" ht="25.5" customHeight="1">
      <c r="A111" s="20"/>
      <c r="B111" s="22"/>
      <c r="C111" s="10" t="s">
        <v>401</v>
      </c>
      <c r="D111" s="26"/>
    </row>
    <row r="112" spans="1:4" ht="12.75" customHeight="1">
      <c r="A112" s="20"/>
      <c r="B112" s="22"/>
      <c r="C112" s="10" t="s">
        <v>402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8</v>
      </c>
      <c r="D116" s="26">
        <f>SUM(D117:D118)</f>
        <v>0</v>
      </c>
    </row>
    <row r="117" spans="1:4" ht="12.75" customHeight="1">
      <c r="A117" s="20"/>
      <c r="B117" s="22"/>
      <c r="C117" s="11" t="s">
        <v>314</v>
      </c>
      <c r="D117" s="26"/>
    </row>
    <row r="118" spans="1:4" ht="25.5" customHeight="1">
      <c r="A118" s="20"/>
      <c r="B118" s="22"/>
      <c r="C118" s="11" t="s">
        <v>210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495</v>
      </c>
      <c r="B123" s="19"/>
      <c r="C123" s="12" t="s">
        <v>496</v>
      </c>
      <c r="D123" s="24">
        <f>D124+D131</f>
        <v>0</v>
      </c>
    </row>
    <row r="124" spans="1:4" ht="12.75" customHeight="1">
      <c r="A124" s="20"/>
      <c r="B124" s="21" t="s">
        <v>16</v>
      </c>
      <c r="C124" s="9" t="s">
        <v>17</v>
      </c>
      <c r="D124" s="29">
        <f>D126</f>
        <v>0</v>
      </c>
    </row>
    <row r="125" spans="1:4" ht="12.75" customHeight="1">
      <c r="A125" s="20"/>
      <c r="B125" s="22"/>
      <c r="C125" s="10" t="s">
        <v>532</v>
      </c>
      <c r="D125" s="26"/>
    </row>
    <row r="126" spans="1:4" ht="12.75" customHeight="1">
      <c r="A126" s="20"/>
      <c r="B126" s="22"/>
      <c r="C126" s="10" t="s">
        <v>11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18</v>
      </c>
      <c r="C131" s="10" t="s">
        <v>352</v>
      </c>
      <c r="D131" s="26">
        <f>D133</f>
        <v>0</v>
      </c>
    </row>
    <row r="132" spans="1:4" ht="12.75" customHeight="1">
      <c r="A132" s="20"/>
      <c r="B132" s="22"/>
      <c r="C132" s="10" t="s">
        <v>532</v>
      </c>
      <c r="D132" s="26"/>
    </row>
    <row r="133" spans="1:4" ht="12.75" customHeight="1">
      <c r="A133" s="20"/>
      <c r="B133" s="22"/>
      <c r="C133" s="10" t="s">
        <v>19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497</v>
      </c>
      <c r="B138" s="19"/>
      <c r="C138" s="12" t="s">
        <v>498</v>
      </c>
      <c r="D138" s="24">
        <f>D139+D148+D160+D196+D189</f>
        <v>0</v>
      </c>
    </row>
    <row r="139" spans="1:4" ht="12.75" customHeight="1">
      <c r="A139" s="20"/>
      <c r="B139" s="21" t="s">
        <v>20</v>
      </c>
      <c r="C139" s="9" t="s">
        <v>527</v>
      </c>
      <c r="D139" s="25">
        <f>D141</f>
        <v>0</v>
      </c>
    </row>
    <row r="140" spans="1:4" ht="12.75" customHeight="1">
      <c r="A140" s="20"/>
      <c r="B140" s="22"/>
      <c r="C140" s="10" t="s">
        <v>532</v>
      </c>
      <c r="D140" s="26"/>
    </row>
    <row r="141" spans="1:4" ht="12.75" customHeight="1">
      <c r="A141" s="20"/>
      <c r="B141" s="22"/>
      <c r="C141" s="10" t="s">
        <v>533</v>
      </c>
      <c r="D141" s="26"/>
    </row>
    <row r="142" spans="1:4" ht="12.75" customHeight="1">
      <c r="A142" s="20"/>
      <c r="B142" s="22"/>
      <c r="C142" s="10" t="s">
        <v>532</v>
      </c>
      <c r="D142" s="26"/>
    </row>
    <row r="143" spans="1:4" ht="12.75" customHeight="1">
      <c r="A143" s="20"/>
      <c r="B143" s="22"/>
      <c r="C143" s="10" t="s">
        <v>21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22</v>
      </c>
      <c r="C148" s="10" t="s">
        <v>23</v>
      </c>
      <c r="D148" s="26">
        <f>D150</f>
        <v>0</v>
      </c>
    </row>
    <row r="149" spans="1:4" ht="12.75" customHeight="1">
      <c r="A149" s="20"/>
      <c r="B149" s="22"/>
      <c r="C149" s="10" t="s">
        <v>490</v>
      </c>
      <c r="D149" s="26"/>
    </row>
    <row r="150" spans="1:4" ht="12.75" customHeight="1">
      <c r="A150" s="20"/>
      <c r="B150" s="22"/>
      <c r="C150" s="10" t="s">
        <v>533</v>
      </c>
      <c r="D150" s="26">
        <f>SUM(D151:D155)</f>
        <v>0</v>
      </c>
    </row>
    <row r="151" spans="1:4" ht="12.75" customHeight="1">
      <c r="A151" s="20"/>
      <c r="B151" s="22"/>
      <c r="C151" s="10" t="s">
        <v>219</v>
      </c>
      <c r="D151" s="26"/>
    </row>
    <row r="152" spans="1:4" ht="12.75" customHeight="1">
      <c r="A152" s="20"/>
      <c r="B152" s="22"/>
      <c r="C152" s="10" t="s">
        <v>444</v>
      </c>
      <c r="D152" s="26"/>
    </row>
    <row r="153" spans="1:4" ht="12.75" customHeight="1">
      <c r="A153" s="20"/>
      <c r="B153" s="22"/>
      <c r="C153" s="10" t="s">
        <v>445</v>
      </c>
      <c r="D153" s="26"/>
    </row>
    <row r="154" spans="1:4" ht="12.75" customHeight="1">
      <c r="A154" s="20"/>
      <c r="B154" s="22"/>
      <c r="C154" s="10" t="s">
        <v>221</v>
      </c>
      <c r="D154" s="26"/>
    </row>
    <row r="155" spans="1:4" ht="12.75" customHeight="1">
      <c r="A155" s="20"/>
      <c r="B155" s="22"/>
      <c r="C155" s="10" t="s">
        <v>446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24</v>
      </c>
      <c r="C160" s="10" t="s">
        <v>25</v>
      </c>
      <c r="D160" s="26">
        <f>D162+D168</f>
        <v>0</v>
      </c>
    </row>
    <row r="161" spans="1:4" ht="12.75" customHeight="1">
      <c r="A161" s="20"/>
      <c r="B161" s="22"/>
      <c r="C161" s="10" t="s">
        <v>490</v>
      </c>
      <c r="D161" s="26"/>
    </row>
    <row r="162" spans="1:4" ht="12.75" customHeight="1">
      <c r="A162" s="20"/>
      <c r="B162" s="22"/>
      <c r="C162" s="10" t="s">
        <v>15</v>
      </c>
      <c r="D162" s="26">
        <f>SUM(D163:D164)</f>
        <v>0</v>
      </c>
    </row>
    <row r="163" spans="1:4" ht="12.75" customHeight="1">
      <c r="A163" s="20"/>
      <c r="B163" s="22"/>
      <c r="C163" s="10" t="s">
        <v>238</v>
      </c>
      <c r="D163" s="26"/>
    </row>
    <row r="164" spans="1:4" ht="12.75" customHeight="1">
      <c r="A164" s="20"/>
      <c r="B164" s="22"/>
      <c r="C164" s="10" t="s">
        <v>389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8</v>
      </c>
      <c r="D168" s="26">
        <f>SUM(D169:D184)</f>
        <v>0</v>
      </c>
    </row>
    <row r="169" spans="1:4" ht="12.75" customHeight="1">
      <c r="A169" s="20"/>
      <c r="B169" s="22"/>
      <c r="C169" s="10" t="s">
        <v>222</v>
      </c>
      <c r="D169" s="26"/>
    </row>
    <row r="170" spans="1:4" ht="12.75" customHeight="1">
      <c r="A170" s="20"/>
      <c r="B170" s="22"/>
      <c r="C170" s="10" t="s">
        <v>223</v>
      </c>
      <c r="D170" s="26"/>
    </row>
    <row r="171" spans="1:4" ht="12.75" customHeight="1">
      <c r="A171" s="20"/>
      <c r="B171" s="22"/>
      <c r="C171" s="10" t="s">
        <v>447</v>
      </c>
      <c r="D171" s="26"/>
    </row>
    <row r="172" spans="1:4" ht="12.75" customHeight="1">
      <c r="A172" s="20"/>
      <c r="B172" s="22"/>
      <c r="C172" s="10" t="s">
        <v>224</v>
      </c>
      <c r="D172" s="26"/>
    </row>
    <row r="173" spans="1:4" ht="12.75" customHeight="1">
      <c r="A173" s="20"/>
      <c r="B173" s="22"/>
      <c r="C173" s="10" t="s">
        <v>329</v>
      </c>
      <c r="D173" s="26"/>
    </row>
    <row r="174" spans="1:4" ht="12.75" customHeight="1">
      <c r="A174" s="20"/>
      <c r="B174" s="22"/>
      <c r="C174" s="10" t="s">
        <v>225</v>
      </c>
      <c r="D174" s="26"/>
    </row>
    <row r="175" spans="1:4" ht="12.75" customHeight="1">
      <c r="A175" s="20"/>
      <c r="B175" s="22"/>
      <c r="C175" s="10" t="s">
        <v>226</v>
      </c>
      <c r="D175" s="26"/>
    </row>
    <row r="176" spans="1:4" ht="12.75" customHeight="1">
      <c r="A176" s="20"/>
      <c r="B176" s="22"/>
      <c r="C176" s="10" t="s">
        <v>227</v>
      </c>
      <c r="D176" s="26"/>
    </row>
    <row r="177" spans="1:4" ht="12.75" customHeight="1">
      <c r="A177" s="20"/>
      <c r="B177" s="22"/>
      <c r="C177" s="10" t="s">
        <v>403</v>
      </c>
      <c r="D177" s="26"/>
    </row>
    <row r="178" spans="1:4" ht="12.75" customHeight="1">
      <c r="A178" s="20"/>
      <c r="B178" s="22"/>
      <c r="C178" s="10" t="s">
        <v>229</v>
      </c>
      <c r="D178" s="26"/>
    </row>
    <row r="179" spans="1:4" ht="12.75" customHeight="1">
      <c r="A179" s="20"/>
      <c r="B179" s="22"/>
      <c r="C179" s="10" t="s">
        <v>230</v>
      </c>
      <c r="D179" s="26"/>
    </row>
    <row r="180" spans="1:4" ht="12.75" customHeight="1">
      <c r="A180" s="20"/>
      <c r="B180" s="22"/>
      <c r="C180" s="10" t="s">
        <v>448</v>
      </c>
      <c r="D180" s="26"/>
    </row>
    <row r="181" spans="1:4" ht="12.75" customHeight="1">
      <c r="A181" s="20"/>
      <c r="B181" s="22"/>
      <c r="C181" s="10" t="s">
        <v>231</v>
      </c>
      <c r="D181" s="26"/>
    </row>
    <row r="182" spans="1:4" ht="12.75" customHeight="1">
      <c r="A182" s="20"/>
      <c r="B182" s="22"/>
      <c r="C182" s="10" t="s">
        <v>449</v>
      </c>
      <c r="D182" s="26"/>
    </row>
    <row r="183" spans="1:4" ht="12.75" customHeight="1">
      <c r="A183" s="20"/>
      <c r="B183" s="22"/>
      <c r="C183" s="10" t="s">
        <v>232</v>
      </c>
      <c r="D183" s="26"/>
    </row>
    <row r="184" spans="1:4" ht="12.75" customHeight="1">
      <c r="A184" s="20"/>
      <c r="B184" s="22"/>
      <c r="C184" s="10" t="s">
        <v>450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13" t="s">
        <v>451</v>
      </c>
      <c r="C189" s="10" t="s">
        <v>452</v>
      </c>
      <c r="D189" s="26">
        <f>D191</f>
        <v>0</v>
      </c>
    </row>
    <row r="190" spans="1:4" ht="12.75" customHeight="1">
      <c r="A190" s="20"/>
      <c r="B190" s="22"/>
      <c r="C190" s="10" t="s">
        <v>490</v>
      </c>
      <c r="D190" s="26"/>
    </row>
    <row r="191" spans="1:4" ht="12.75" customHeight="1">
      <c r="A191" s="20"/>
      <c r="B191" s="22"/>
      <c r="C191" s="10" t="s">
        <v>533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26</v>
      </c>
      <c r="C196" s="10" t="s">
        <v>2</v>
      </c>
      <c r="D196" s="26">
        <f>D198</f>
        <v>0</v>
      </c>
    </row>
    <row r="197" spans="1:4" ht="12.75" customHeight="1">
      <c r="A197" s="20"/>
      <c r="B197" s="22"/>
      <c r="C197" s="10" t="s">
        <v>490</v>
      </c>
      <c r="D197" s="26"/>
    </row>
    <row r="198" spans="1:4" ht="12.75" customHeight="1">
      <c r="A198" s="20"/>
      <c r="B198" s="22"/>
      <c r="C198" s="10" t="s">
        <v>533</v>
      </c>
      <c r="D198" s="26">
        <f>D199</f>
        <v>0</v>
      </c>
    </row>
    <row r="199" spans="1:4" ht="12.75" customHeight="1">
      <c r="A199" s="20"/>
      <c r="B199" s="22"/>
      <c r="C199" s="10" t="s">
        <v>236</v>
      </c>
      <c r="D199" s="26"/>
    </row>
    <row r="200" spans="1:4" ht="12.75" customHeight="1">
      <c r="A200" s="20"/>
      <c r="B200" s="22"/>
      <c r="C200" s="10" t="s">
        <v>453</v>
      </c>
      <c r="D200" s="26"/>
    </row>
    <row r="201" spans="1:4" ht="12.75" customHeight="1">
      <c r="A201" s="20"/>
      <c r="B201" s="22"/>
      <c r="C201" s="10" t="s">
        <v>306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499</v>
      </c>
      <c r="B206" s="19"/>
      <c r="C206" s="12" t="s">
        <v>500</v>
      </c>
      <c r="D206" s="24">
        <f>D207</f>
        <v>0</v>
      </c>
    </row>
    <row r="207" spans="1:4" ht="12" customHeight="1">
      <c r="A207" s="20"/>
      <c r="B207" s="21" t="s">
        <v>27</v>
      </c>
      <c r="C207" s="9" t="s">
        <v>28</v>
      </c>
      <c r="D207" s="29">
        <f>D209</f>
        <v>0</v>
      </c>
    </row>
    <row r="208" spans="1:4" ht="12.75" customHeight="1">
      <c r="A208" s="20"/>
      <c r="B208" s="22"/>
      <c r="C208" s="9" t="s">
        <v>490</v>
      </c>
      <c r="D208" s="29"/>
    </row>
    <row r="209" spans="1:4" ht="12.75" customHeight="1">
      <c r="A209" s="20"/>
      <c r="B209" s="22"/>
      <c r="C209" s="10" t="s">
        <v>3</v>
      </c>
      <c r="D209" s="26"/>
    </row>
    <row r="210" spans="1:4" ht="12.75" customHeight="1">
      <c r="A210" s="20"/>
      <c r="B210" s="22"/>
      <c r="C210" s="10" t="s">
        <v>404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501</v>
      </c>
      <c r="B215" s="19"/>
      <c r="C215" s="12" t="s">
        <v>502</v>
      </c>
      <c r="D215" s="24">
        <f>D216+D223+D232</f>
        <v>0</v>
      </c>
    </row>
    <row r="216" spans="1:4" ht="12.75" customHeight="1">
      <c r="A216" s="123"/>
      <c r="B216" s="114" t="s">
        <v>381</v>
      </c>
      <c r="C216" s="59" t="s">
        <v>382</v>
      </c>
      <c r="D216" s="25">
        <f>+D218</f>
        <v>0</v>
      </c>
    </row>
    <row r="217" spans="1:4" ht="12.75" customHeight="1">
      <c r="A217" s="119"/>
      <c r="B217" s="20"/>
      <c r="C217" s="60" t="s">
        <v>532</v>
      </c>
      <c r="D217" s="26"/>
    </row>
    <row r="218" spans="1:4" ht="12.75" customHeight="1">
      <c r="A218" s="119"/>
      <c r="B218" s="20"/>
      <c r="C218" s="60" t="s">
        <v>533</v>
      </c>
      <c r="D218" s="26"/>
    </row>
    <row r="219" spans="1:4" ht="12.75" customHeight="1">
      <c r="A219" s="119"/>
      <c r="B219" s="20"/>
      <c r="C219" s="60"/>
      <c r="D219" s="26"/>
    </row>
    <row r="220" spans="1:4" ht="12.75" customHeight="1">
      <c r="A220" s="119"/>
      <c r="B220" s="20"/>
      <c r="C220" s="60"/>
      <c r="D220" s="26"/>
    </row>
    <row r="221" spans="1:4" ht="12.75" customHeight="1">
      <c r="A221" s="119"/>
      <c r="B221" s="20"/>
      <c r="C221" s="60"/>
      <c r="D221" s="26"/>
    </row>
    <row r="222" spans="1:4" ht="12.75" customHeight="1">
      <c r="A222" s="119"/>
      <c r="B222" s="20"/>
      <c r="C222" s="60"/>
      <c r="D222" s="26"/>
    </row>
    <row r="223" spans="1:4" ht="12.75" customHeight="1">
      <c r="A223" s="119"/>
      <c r="B223" s="113" t="s">
        <v>31</v>
      </c>
      <c r="C223" s="60" t="s">
        <v>32</v>
      </c>
      <c r="D223" s="26">
        <f>+D225</f>
        <v>0</v>
      </c>
    </row>
    <row r="224" spans="1:4" ht="12.75" customHeight="1">
      <c r="A224" s="119"/>
      <c r="B224" s="20"/>
      <c r="C224" s="60" t="s">
        <v>532</v>
      </c>
      <c r="D224" s="26"/>
    </row>
    <row r="225" spans="1:4" ht="12.75" customHeight="1">
      <c r="A225" s="119"/>
      <c r="B225" s="20"/>
      <c r="C225" s="60" t="s">
        <v>533</v>
      </c>
      <c r="D225" s="26"/>
    </row>
    <row r="226" spans="1:4" ht="27" customHeight="1">
      <c r="A226" s="119"/>
      <c r="B226" s="20"/>
      <c r="C226" s="59" t="s">
        <v>240</v>
      </c>
      <c r="D226" s="26"/>
    </row>
    <row r="227" spans="1:4" ht="12.75" customHeight="1">
      <c r="A227" s="119"/>
      <c r="B227" s="20"/>
      <c r="C227" s="59" t="s">
        <v>405</v>
      </c>
      <c r="D227" s="26"/>
    </row>
    <row r="228" spans="1:4" ht="12.75" customHeight="1">
      <c r="A228" s="119"/>
      <c r="B228" s="20"/>
      <c r="C228" s="59"/>
      <c r="D228" s="26"/>
    </row>
    <row r="229" spans="1:4" ht="12.75" customHeight="1">
      <c r="A229" s="119"/>
      <c r="B229" s="20"/>
      <c r="C229" s="59"/>
      <c r="D229" s="26"/>
    </row>
    <row r="230" spans="1:4" ht="12.75" customHeight="1">
      <c r="A230" s="119"/>
      <c r="B230" s="20"/>
      <c r="C230" s="59"/>
      <c r="D230" s="26"/>
    </row>
    <row r="231" spans="1:4" ht="12.75" customHeight="1">
      <c r="A231" s="119"/>
      <c r="B231" s="118"/>
      <c r="C231" s="59"/>
      <c r="D231" s="26"/>
    </row>
    <row r="232" spans="1:4" ht="12.75" customHeight="1">
      <c r="A232" s="119"/>
      <c r="B232" s="118" t="s">
        <v>33</v>
      </c>
      <c r="C232" s="120" t="s">
        <v>34</v>
      </c>
      <c r="D232" s="29">
        <f>D233</f>
        <v>0</v>
      </c>
    </row>
    <row r="233" spans="1:4" ht="12.75" customHeight="1">
      <c r="A233" s="119"/>
      <c r="B233" s="20"/>
      <c r="C233" s="121" t="s">
        <v>3</v>
      </c>
      <c r="D233" s="26">
        <f>D234+D235</f>
        <v>0</v>
      </c>
    </row>
    <row r="234" spans="1:4" ht="12.75" customHeight="1">
      <c r="A234" s="119"/>
      <c r="B234" s="20"/>
      <c r="C234" s="121" t="s">
        <v>317</v>
      </c>
      <c r="D234" s="26"/>
    </row>
    <row r="235" spans="1:4" ht="12.75" customHeight="1">
      <c r="A235" s="119"/>
      <c r="B235" s="20"/>
      <c r="C235" s="124" t="s">
        <v>521</v>
      </c>
      <c r="D235" s="27"/>
    </row>
    <row r="236" spans="1:4" ht="12.75" customHeight="1">
      <c r="A236" s="119"/>
      <c r="B236" s="20"/>
      <c r="C236" s="124" t="s">
        <v>490</v>
      </c>
      <c r="D236" s="27"/>
    </row>
    <row r="237" spans="1:4" ht="12.75" customHeight="1">
      <c r="A237" s="119"/>
      <c r="B237" s="20"/>
      <c r="C237" s="124" t="s">
        <v>21</v>
      </c>
      <c r="D237" s="27"/>
    </row>
    <row r="238" spans="1:4" ht="12.75" customHeight="1">
      <c r="A238" s="119"/>
      <c r="B238" s="20"/>
      <c r="C238" s="124"/>
      <c r="D238" s="27"/>
    </row>
    <row r="239" spans="1:4" ht="12.75" customHeight="1">
      <c r="A239" s="119"/>
      <c r="B239" s="20"/>
      <c r="C239" s="124"/>
      <c r="D239" s="27"/>
    </row>
    <row r="240" spans="1:4" ht="12.75" customHeight="1">
      <c r="A240" s="119"/>
      <c r="B240" s="20"/>
      <c r="C240" s="124"/>
      <c r="D240" s="27"/>
    </row>
    <row r="241" spans="1:4" ht="12.75" customHeight="1" thickBot="1">
      <c r="A241" s="119"/>
      <c r="B241" s="20"/>
      <c r="C241" s="124"/>
      <c r="D241" s="28"/>
    </row>
    <row r="242" spans="1:4" ht="45.75" customHeight="1" thickBot="1">
      <c r="A242" s="18" t="s">
        <v>503</v>
      </c>
      <c r="B242" s="19"/>
      <c r="C242" s="34" t="s">
        <v>295</v>
      </c>
      <c r="D242" s="24">
        <f>D243</f>
        <v>0</v>
      </c>
    </row>
    <row r="243" spans="1:4" ht="12.75" customHeight="1">
      <c r="A243" s="20"/>
      <c r="B243" s="115" t="s">
        <v>265</v>
      </c>
      <c r="C243" s="116" t="s">
        <v>266</v>
      </c>
      <c r="D243" s="25">
        <f>D245</f>
        <v>0</v>
      </c>
    </row>
    <row r="244" spans="1:4" ht="12.75" customHeight="1">
      <c r="A244" s="20"/>
      <c r="B244" s="22"/>
      <c r="C244" s="10" t="s">
        <v>490</v>
      </c>
      <c r="D244" s="26"/>
    </row>
    <row r="245" spans="1:4" ht="12.75" customHeight="1">
      <c r="A245" s="20"/>
      <c r="B245" s="22"/>
      <c r="C245" s="10" t="s">
        <v>533</v>
      </c>
      <c r="D245" s="26">
        <f>SUM(D246:D248)</f>
        <v>0</v>
      </c>
    </row>
    <row r="246" spans="1:4" ht="12.75" customHeight="1">
      <c r="A246" s="20"/>
      <c r="B246" s="22"/>
      <c r="C246" s="10" t="s">
        <v>233</v>
      </c>
      <c r="D246" s="26"/>
    </row>
    <row r="247" spans="1:4" ht="12.75" customHeight="1">
      <c r="A247" s="20"/>
      <c r="B247" s="22"/>
      <c r="C247" s="10" t="s">
        <v>234</v>
      </c>
      <c r="D247" s="26"/>
    </row>
    <row r="248" spans="1:4" ht="12.75" customHeight="1">
      <c r="A248" s="20"/>
      <c r="B248" s="22"/>
      <c r="C248" s="10" t="s">
        <v>235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35</v>
      </c>
      <c r="B253" s="19"/>
      <c r="C253" s="34" t="s">
        <v>36</v>
      </c>
      <c r="D253" s="24">
        <f>D254</f>
        <v>0</v>
      </c>
    </row>
    <row r="254" spans="1:4" ht="26.25" customHeight="1">
      <c r="A254" s="20"/>
      <c r="B254" s="21" t="s">
        <v>37</v>
      </c>
      <c r="C254" s="35" t="s">
        <v>38</v>
      </c>
      <c r="D254" s="29">
        <f>D256</f>
        <v>0</v>
      </c>
    </row>
    <row r="255" spans="1:4" ht="12.75" customHeight="1">
      <c r="A255" s="20"/>
      <c r="B255" s="22"/>
      <c r="C255" s="35" t="s">
        <v>490</v>
      </c>
      <c r="D255" s="29"/>
    </row>
    <row r="256" spans="1:4" ht="12.75" customHeight="1">
      <c r="A256" s="20"/>
      <c r="B256" s="22"/>
      <c r="C256" s="32" t="s">
        <v>533</v>
      </c>
      <c r="D256" s="26">
        <f>SUM(D257:D257)</f>
        <v>0</v>
      </c>
    </row>
    <row r="257" spans="1:4" ht="12.75" customHeight="1">
      <c r="A257" s="20"/>
      <c r="B257" s="22"/>
      <c r="C257" s="33" t="s">
        <v>320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504</v>
      </c>
      <c r="B262" s="19"/>
      <c r="C262" s="34" t="s">
        <v>505</v>
      </c>
      <c r="D262" s="24">
        <f>D263</f>
        <v>0</v>
      </c>
    </row>
    <row r="263" spans="1:4" ht="12.75" customHeight="1">
      <c r="A263" s="20"/>
      <c r="B263" s="21" t="s">
        <v>39</v>
      </c>
      <c r="C263" s="35" t="s">
        <v>40</v>
      </c>
      <c r="D263" s="29">
        <f>D264</f>
        <v>0</v>
      </c>
    </row>
    <row r="264" spans="1:4" ht="12.75" customHeight="1">
      <c r="A264" s="20"/>
      <c r="B264" s="22"/>
      <c r="C264" s="32" t="s">
        <v>533</v>
      </c>
      <c r="D264" s="26"/>
    </row>
    <row r="265" spans="1:4" ht="12.75" customHeight="1">
      <c r="A265" s="20"/>
      <c r="B265" s="22"/>
      <c r="C265" s="33" t="s">
        <v>490</v>
      </c>
      <c r="D265" s="26"/>
    </row>
    <row r="266" spans="1:4" ht="12.75" customHeight="1">
      <c r="A266" s="20"/>
      <c r="B266" s="22"/>
      <c r="C266" s="33" t="s">
        <v>356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506</v>
      </c>
      <c r="B271" s="19"/>
      <c r="C271" s="34" t="s">
        <v>507</v>
      </c>
      <c r="D271" s="24">
        <f>D272+D282+D302+D312+D322+D329+D339+D346+D292</f>
        <v>0</v>
      </c>
    </row>
    <row r="272" spans="1:4" ht="12.75" customHeight="1">
      <c r="A272" s="20"/>
      <c r="B272" s="21" t="s">
        <v>41</v>
      </c>
      <c r="C272" s="35" t="s">
        <v>42</v>
      </c>
      <c r="D272" s="29">
        <f>D274</f>
        <v>0</v>
      </c>
    </row>
    <row r="273" spans="1:4" ht="12.75" customHeight="1">
      <c r="A273" s="20"/>
      <c r="B273" s="22"/>
      <c r="C273" s="32" t="s">
        <v>532</v>
      </c>
      <c r="D273" s="26"/>
    </row>
    <row r="274" spans="1:4" ht="12.75" customHeight="1">
      <c r="A274" s="20"/>
      <c r="B274" s="22"/>
      <c r="C274" s="32" t="s">
        <v>533</v>
      </c>
      <c r="D274" s="26"/>
    </row>
    <row r="275" spans="1:4" ht="12.75" customHeight="1">
      <c r="A275" s="20"/>
      <c r="B275" s="22"/>
      <c r="C275" s="32" t="s">
        <v>532</v>
      </c>
      <c r="D275" s="26"/>
    </row>
    <row r="276" spans="1:4" ht="12.75" customHeight="1">
      <c r="A276" s="20"/>
      <c r="B276" s="22"/>
      <c r="C276" s="32" t="s">
        <v>21</v>
      </c>
      <c r="D276" s="26"/>
    </row>
    <row r="277" spans="1:4" ht="12.75" customHeight="1">
      <c r="A277" s="20"/>
      <c r="B277" s="22"/>
      <c r="C277" s="32" t="s">
        <v>454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44</v>
      </c>
      <c r="C282" s="32" t="s">
        <v>45</v>
      </c>
      <c r="D282" s="26">
        <f>D284</f>
        <v>0</v>
      </c>
    </row>
    <row r="283" spans="1:4" ht="12.75" customHeight="1">
      <c r="A283" s="20"/>
      <c r="B283" s="22"/>
      <c r="C283" s="32" t="s">
        <v>532</v>
      </c>
      <c r="D283" s="26"/>
    </row>
    <row r="284" spans="1:4" ht="12.75" customHeight="1">
      <c r="A284" s="20"/>
      <c r="B284" s="22"/>
      <c r="C284" s="32" t="s">
        <v>533</v>
      </c>
      <c r="D284" s="26"/>
    </row>
    <row r="285" spans="1:4" ht="12.75" customHeight="1">
      <c r="A285" s="20"/>
      <c r="B285" s="22"/>
      <c r="C285" s="32" t="s">
        <v>532</v>
      </c>
      <c r="D285" s="26"/>
    </row>
    <row r="286" spans="1:4" ht="12.75" customHeight="1">
      <c r="A286" s="20"/>
      <c r="B286" s="22"/>
      <c r="C286" s="32" t="s">
        <v>21</v>
      </c>
      <c r="D286" s="26"/>
    </row>
    <row r="287" spans="1:4" ht="12.75" customHeight="1">
      <c r="A287" s="20"/>
      <c r="B287" s="22"/>
      <c r="C287" s="32" t="s">
        <v>454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18"/>
      <c r="C291" s="32"/>
      <c r="D291" s="26"/>
    </row>
    <row r="292" spans="1:4" ht="12.75" customHeight="1">
      <c r="A292" s="20"/>
      <c r="B292" s="118" t="s">
        <v>332</v>
      </c>
      <c r="C292" s="32" t="s">
        <v>69</v>
      </c>
      <c r="D292" s="26">
        <f>D294</f>
        <v>0</v>
      </c>
    </row>
    <row r="293" spans="1:4" ht="12.75" customHeight="1">
      <c r="A293" s="20"/>
      <c r="B293" s="22"/>
      <c r="C293" s="32" t="s">
        <v>532</v>
      </c>
      <c r="D293" s="26"/>
    </row>
    <row r="294" spans="1:4" ht="12.75" customHeight="1">
      <c r="A294" s="20"/>
      <c r="B294" s="22"/>
      <c r="C294" s="32" t="s">
        <v>533</v>
      </c>
      <c r="D294" s="26"/>
    </row>
    <row r="295" spans="1:4" ht="12.75" customHeight="1">
      <c r="A295" s="20"/>
      <c r="B295" s="22"/>
      <c r="C295" s="32" t="s">
        <v>532</v>
      </c>
      <c r="D295" s="26"/>
    </row>
    <row r="296" spans="1:4" ht="12.75" customHeight="1">
      <c r="A296" s="20"/>
      <c r="B296" s="22"/>
      <c r="C296" s="32" t="s">
        <v>21</v>
      </c>
      <c r="D296" s="26"/>
    </row>
    <row r="297" spans="1:4" ht="12.75" customHeight="1">
      <c r="A297" s="20"/>
      <c r="B297" s="22"/>
      <c r="C297" s="32" t="s">
        <v>454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46</v>
      </c>
      <c r="C302" s="32" t="s">
        <v>47</v>
      </c>
      <c r="D302" s="26">
        <f>D304</f>
        <v>0</v>
      </c>
    </row>
    <row r="303" spans="1:4" ht="12.75" customHeight="1">
      <c r="A303" s="20"/>
      <c r="B303" s="22"/>
      <c r="C303" s="32" t="s">
        <v>532</v>
      </c>
      <c r="D303" s="26"/>
    </row>
    <row r="304" spans="1:4" ht="12.75" customHeight="1">
      <c r="A304" s="20"/>
      <c r="B304" s="22"/>
      <c r="C304" s="32" t="s">
        <v>533</v>
      </c>
      <c r="D304" s="26"/>
    </row>
    <row r="305" spans="1:4" ht="12.75" customHeight="1">
      <c r="A305" s="20"/>
      <c r="B305" s="22"/>
      <c r="C305" s="32" t="s">
        <v>532</v>
      </c>
      <c r="D305" s="108"/>
    </row>
    <row r="306" spans="1:4" ht="12.75" customHeight="1">
      <c r="A306" s="20"/>
      <c r="B306" s="22"/>
      <c r="C306" s="32" t="s">
        <v>21</v>
      </c>
      <c r="D306" s="26"/>
    </row>
    <row r="307" spans="1:4" ht="12.75" customHeight="1">
      <c r="A307" s="20"/>
      <c r="B307" s="22"/>
      <c r="C307" s="32" t="s">
        <v>454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48</v>
      </c>
      <c r="C312" s="32" t="s">
        <v>49</v>
      </c>
      <c r="D312" s="26">
        <f>D314</f>
        <v>0</v>
      </c>
    </row>
    <row r="313" spans="1:4" ht="12.75" customHeight="1">
      <c r="A313" s="20"/>
      <c r="B313" s="22"/>
      <c r="C313" s="32" t="s">
        <v>532</v>
      </c>
      <c r="D313" s="26"/>
    </row>
    <row r="314" spans="1:4" ht="12.75" customHeight="1">
      <c r="A314" s="20"/>
      <c r="B314" s="22"/>
      <c r="C314" s="32" t="s">
        <v>533</v>
      </c>
      <c r="D314" s="26"/>
    </row>
    <row r="315" spans="1:4" ht="12.75" customHeight="1">
      <c r="A315" s="20"/>
      <c r="B315" s="22"/>
      <c r="C315" s="32" t="s">
        <v>532</v>
      </c>
      <c r="D315" s="26"/>
    </row>
    <row r="316" spans="1:4" ht="12.75" customHeight="1">
      <c r="A316" s="20"/>
      <c r="B316" s="22"/>
      <c r="C316" s="32" t="s">
        <v>21</v>
      </c>
      <c r="D316" s="26"/>
    </row>
    <row r="317" spans="1:4" ht="12.75" customHeight="1">
      <c r="A317" s="20"/>
      <c r="B317" s="22"/>
      <c r="C317" s="32" t="s">
        <v>454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50</v>
      </c>
      <c r="C322" s="32" t="s">
        <v>51</v>
      </c>
      <c r="D322" s="26">
        <f>D324</f>
        <v>0</v>
      </c>
    </row>
    <row r="323" spans="1:4" ht="12.75" customHeight="1">
      <c r="A323" s="20"/>
      <c r="B323" s="22"/>
      <c r="C323" s="32" t="s">
        <v>532</v>
      </c>
      <c r="D323" s="26"/>
    </row>
    <row r="324" spans="1:4" ht="12.75" customHeight="1">
      <c r="A324" s="20"/>
      <c r="B324" s="22"/>
      <c r="C324" s="32" t="s">
        <v>52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53</v>
      </c>
      <c r="C329" s="32" t="s">
        <v>54</v>
      </c>
      <c r="D329" s="26">
        <f>D331</f>
        <v>0</v>
      </c>
    </row>
    <row r="330" spans="1:4" ht="12.75" customHeight="1">
      <c r="A330" s="20"/>
      <c r="B330" s="22"/>
      <c r="C330" s="32" t="s">
        <v>532</v>
      </c>
      <c r="D330" s="26"/>
    </row>
    <row r="331" spans="1:4" ht="12.75" customHeight="1">
      <c r="A331" s="20"/>
      <c r="B331" s="22"/>
      <c r="C331" s="32" t="s">
        <v>533</v>
      </c>
      <c r="D331" s="26"/>
    </row>
    <row r="332" spans="1:4" ht="12.75" customHeight="1">
      <c r="A332" s="20"/>
      <c r="B332" s="22"/>
      <c r="C332" s="32" t="s">
        <v>532</v>
      </c>
      <c r="D332" s="26"/>
    </row>
    <row r="333" spans="1:4" ht="12.75" customHeight="1">
      <c r="A333" s="20"/>
      <c r="B333" s="22"/>
      <c r="C333" s="32" t="s">
        <v>21</v>
      </c>
      <c r="D333" s="26"/>
    </row>
    <row r="334" spans="1:4" ht="12.75" customHeight="1">
      <c r="A334" s="20"/>
      <c r="B334" s="22"/>
      <c r="C334" s="32" t="s">
        <v>454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55</v>
      </c>
      <c r="C339" s="32" t="s">
        <v>56</v>
      </c>
      <c r="D339" s="26">
        <f>D341</f>
        <v>0</v>
      </c>
    </row>
    <row r="340" spans="1:4" ht="12.75" customHeight="1">
      <c r="A340" s="20"/>
      <c r="B340" s="22"/>
      <c r="C340" s="32" t="s">
        <v>490</v>
      </c>
      <c r="D340" s="26"/>
    </row>
    <row r="341" spans="1:4" ht="12.75" customHeight="1">
      <c r="A341" s="20"/>
      <c r="B341" s="22"/>
      <c r="C341" s="32" t="s">
        <v>533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57</v>
      </c>
      <c r="C346" s="32" t="s">
        <v>2</v>
      </c>
      <c r="D346" s="26">
        <f>D348</f>
        <v>0</v>
      </c>
    </row>
    <row r="347" spans="1:4" ht="12.75" customHeight="1">
      <c r="A347" s="20"/>
      <c r="B347" s="22"/>
      <c r="C347" s="32" t="s">
        <v>532</v>
      </c>
      <c r="D347" s="26"/>
    </row>
    <row r="348" spans="1:4" ht="12.75" customHeight="1">
      <c r="A348" s="20"/>
      <c r="B348" s="22"/>
      <c r="C348" s="32" t="s">
        <v>533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58</v>
      </c>
      <c r="B353" s="19"/>
      <c r="C353" s="34" t="s">
        <v>59</v>
      </c>
      <c r="D353" s="24">
        <f>D354+D361+D370</f>
        <v>0</v>
      </c>
    </row>
    <row r="354" spans="1:4" s="246" customFormat="1" ht="12.75" customHeight="1">
      <c r="A354" s="310"/>
      <c r="B354" s="307" t="s">
        <v>455</v>
      </c>
      <c r="C354" s="322" t="s">
        <v>456</v>
      </c>
      <c r="D354" s="308">
        <f>D356</f>
        <v>0</v>
      </c>
    </row>
    <row r="355" spans="1:4" s="246" customFormat="1" ht="12.75" customHeight="1">
      <c r="A355" s="310"/>
      <c r="B355" s="251"/>
      <c r="C355" s="321" t="s">
        <v>490</v>
      </c>
      <c r="D355" s="309"/>
    </row>
    <row r="356" spans="1:4" s="246" customFormat="1" ht="12.75" customHeight="1">
      <c r="A356" s="310"/>
      <c r="B356" s="251"/>
      <c r="C356" s="321" t="s">
        <v>533</v>
      </c>
      <c r="D356" s="309"/>
    </row>
    <row r="357" spans="1:4" s="246" customFormat="1" ht="12.75" customHeight="1">
      <c r="A357" s="310"/>
      <c r="B357" s="251"/>
      <c r="C357" s="321"/>
      <c r="D357" s="309"/>
    </row>
    <row r="358" spans="1:4" s="246" customFormat="1" ht="12.75" customHeight="1">
      <c r="A358" s="310"/>
      <c r="B358" s="251"/>
      <c r="C358" s="321"/>
      <c r="D358" s="309"/>
    </row>
    <row r="359" spans="1:4" s="246" customFormat="1" ht="12.75" customHeight="1">
      <c r="A359" s="310"/>
      <c r="B359" s="251"/>
      <c r="C359" s="321"/>
      <c r="D359" s="309"/>
    </row>
    <row r="360" spans="1:4" s="246" customFormat="1" ht="12.75" customHeight="1">
      <c r="A360" s="310"/>
      <c r="B360" s="254"/>
      <c r="C360" s="321"/>
      <c r="D360" s="309"/>
    </row>
    <row r="361" spans="1:4" ht="12.75" customHeight="1">
      <c r="A361" s="119"/>
      <c r="B361" s="118" t="s">
        <v>60</v>
      </c>
      <c r="C361" s="120" t="s">
        <v>61</v>
      </c>
      <c r="D361" s="29">
        <f>D363</f>
        <v>0</v>
      </c>
    </row>
    <row r="362" spans="1:4" ht="12.75" customHeight="1">
      <c r="A362" s="119"/>
      <c r="B362" s="20"/>
      <c r="C362" s="121" t="s">
        <v>532</v>
      </c>
      <c r="D362" s="26"/>
    </row>
    <row r="363" spans="1:4" ht="12.75" customHeight="1">
      <c r="A363" s="119"/>
      <c r="B363" s="20"/>
      <c r="C363" s="121" t="s">
        <v>533</v>
      </c>
      <c r="D363" s="26"/>
    </row>
    <row r="364" spans="1:4" ht="12.75" customHeight="1">
      <c r="A364" s="119"/>
      <c r="B364" s="20"/>
      <c r="C364" s="121" t="s">
        <v>532</v>
      </c>
      <c r="D364" s="26"/>
    </row>
    <row r="365" spans="1:4" ht="12.75" customHeight="1">
      <c r="A365" s="119"/>
      <c r="B365" s="20"/>
      <c r="C365" s="121" t="s">
        <v>241</v>
      </c>
      <c r="D365" s="26"/>
    </row>
    <row r="366" spans="1:4" ht="12.75" customHeight="1">
      <c r="A366" s="119"/>
      <c r="B366" s="20"/>
      <c r="C366" s="124"/>
      <c r="D366" s="26"/>
    </row>
    <row r="367" spans="1:4" ht="12.75" customHeight="1">
      <c r="A367" s="119"/>
      <c r="B367" s="20"/>
      <c r="C367" s="124"/>
      <c r="D367" s="26"/>
    </row>
    <row r="368" spans="1:4" ht="12.75" customHeight="1">
      <c r="A368" s="119"/>
      <c r="B368" s="20"/>
      <c r="C368" s="124"/>
      <c r="D368" s="26"/>
    </row>
    <row r="369" spans="1:4" ht="12.75" customHeight="1">
      <c r="A369" s="119"/>
      <c r="B369" s="118"/>
      <c r="C369" s="124"/>
      <c r="D369" s="26"/>
    </row>
    <row r="370" spans="1:4" ht="12.75" customHeight="1">
      <c r="A370" s="119"/>
      <c r="B370" s="118" t="s">
        <v>198</v>
      </c>
      <c r="C370" s="124" t="s">
        <v>2</v>
      </c>
      <c r="D370" s="26">
        <f>D372</f>
        <v>0</v>
      </c>
    </row>
    <row r="371" spans="1:4" ht="12.75" customHeight="1">
      <c r="A371" s="119"/>
      <c r="B371" s="20"/>
      <c r="C371" s="124" t="s">
        <v>490</v>
      </c>
      <c r="D371" s="26"/>
    </row>
    <row r="372" spans="1:4" ht="12.75" customHeight="1">
      <c r="A372" s="119"/>
      <c r="B372" s="20"/>
      <c r="C372" s="124" t="s">
        <v>533</v>
      </c>
      <c r="D372" s="26"/>
    </row>
    <row r="373" spans="1:4" ht="12.75" customHeight="1">
      <c r="A373" s="119"/>
      <c r="B373" s="20"/>
      <c r="C373" s="124" t="s">
        <v>490</v>
      </c>
      <c r="D373" s="26"/>
    </row>
    <row r="374" spans="1:4" ht="12.75" customHeight="1">
      <c r="A374" s="119"/>
      <c r="B374" s="20"/>
      <c r="C374" s="124" t="s">
        <v>197</v>
      </c>
      <c r="D374" s="26"/>
    </row>
    <row r="375" spans="1:4" ht="12.75" customHeight="1">
      <c r="A375" s="119"/>
      <c r="B375" s="20"/>
      <c r="C375" s="124"/>
      <c r="D375" s="26"/>
    </row>
    <row r="376" spans="1:4" ht="12.75" customHeight="1">
      <c r="A376" s="119"/>
      <c r="B376" s="20"/>
      <c r="C376" s="124"/>
      <c r="D376" s="26"/>
    </row>
    <row r="377" spans="1:4" ht="12.75" customHeight="1">
      <c r="A377" s="119"/>
      <c r="B377" s="20"/>
      <c r="C377" s="124"/>
      <c r="D377" s="26"/>
    </row>
    <row r="378" spans="1:4" ht="13.5" thickBot="1">
      <c r="A378" s="119"/>
      <c r="B378" s="30"/>
      <c r="C378" s="124"/>
      <c r="D378" s="26"/>
    </row>
    <row r="379" spans="1:4" ht="13.5" thickBot="1">
      <c r="A379" s="98" t="s">
        <v>201</v>
      </c>
      <c r="B379" s="255"/>
      <c r="C379" s="100" t="s">
        <v>202</v>
      </c>
      <c r="D379" s="107">
        <f>D387+D396+D403+D410+D417+D426+D440+D380</f>
        <v>0</v>
      </c>
    </row>
    <row r="380" spans="1:4" s="246" customFormat="1" ht="12.75" customHeight="1">
      <c r="A380" s="245"/>
      <c r="B380" s="258" t="s">
        <v>390</v>
      </c>
      <c r="C380" s="256" t="s">
        <v>391</v>
      </c>
      <c r="D380" s="248">
        <f>D382</f>
        <v>0</v>
      </c>
    </row>
    <row r="381" spans="1:4" s="246" customFormat="1" ht="12.75" customHeight="1">
      <c r="A381" s="245"/>
      <c r="B381" s="259"/>
      <c r="C381" s="256" t="s">
        <v>490</v>
      </c>
      <c r="D381" s="249"/>
    </row>
    <row r="382" spans="1:4" s="246" customFormat="1" ht="12.75" customHeight="1">
      <c r="A382" s="245"/>
      <c r="B382" s="247"/>
      <c r="C382" s="256" t="s">
        <v>533</v>
      </c>
      <c r="D382" s="249"/>
    </row>
    <row r="383" spans="1:4" s="246" customFormat="1" ht="12.75" customHeight="1">
      <c r="A383" s="245"/>
      <c r="B383" s="247"/>
      <c r="C383" s="256"/>
      <c r="D383" s="249"/>
    </row>
    <row r="384" spans="1:4" s="246" customFormat="1" ht="12.75" customHeight="1">
      <c r="A384" s="245"/>
      <c r="B384" s="247"/>
      <c r="C384" s="256"/>
      <c r="D384" s="249"/>
    </row>
    <row r="385" spans="1:4" s="246" customFormat="1" ht="12.75" customHeight="1">
      <c r="A385" s="245"/>
      <c r="B385" s="247"/>
      <c r="C385" s="256"/>
      <c r="D385" s="249"/>
    </row>
    <row r="386" spans="1:4" s="246" customFormat="1" ht="12.75" customHeight="1">
      <c r="A386" s="245"/>
      <c r="B386" s="250"/>
      <c r="C386" s="257"/>
      <c r="D386" s="244"/>
    </row>
    <row r="387" spans="1:4" s="313" customFormat="1" ht="28.5" customHeight="1">
      <c r="A387" s="310"/>
      <c r="B387" s="254" t="s">
        <v>383</v>
      </c>
      <c r="C387" s="311" t="s">
        <v>384</v>
      </c>
      <c r="D387" s="312">
        <f>D389</f>
        <v>0</v>
      </c>
    </row>
    <row r="388" spans="1:4" s="246" customFormat="1" ht="12.75" customHeight="1">
      <c r="A388" s="245"/>
      <c r="B388" s="247"/>
      <c r="C388" s="256" t="s">
        <v>490</v>
      </c>
      <c r="D388" s="249"/>
    </row>
    <row r="389" spans="1:4" s="246" customFormat="1" ht="12.75" customHeight="1">
      <c r="A389" s="245"/>
      <c r="B389" s="247"/>
      <c r="C389" s="256" t="s">
        <v>533</v>
      </c>
      <c r="D389" s="249"/>
    </row>
    <row r="390" spans="1:4" s="246" customFormat="1" ht="12.75" customHeight="1">
      <c r="A390" s="245"/>
      <c r="B390" s="247"/>
      <c r="C390" s="256" t="s">
        <v>490</v>
      </c>
      <c r="D390" s="249"/>
    </row>
    <row r="391" spans="1:4" s="246" customFormat="1" ht="12.75" customHeight="1">
      <c r="A391" s="245"/>
      <c r="B391" s="247"/>
      <c r="C391" s="257" t="s">
        <v>21</v>
      </c>
      <c r="D391" s="244"/>
    </row>
    <row r="392" spans="1:4" s="246" customFormat="1" ht="12.75" customHeight="1">
      <c r="A392" s="245"/>
      <c r="B392" s="247"/>
      <c r="C392" s="257"/>
      <c r="D392" s="244"/>
    </row>
    <row r="393" spans="1:4" s="246" customFormat="1" ht="12.75" customHeight="1">
      <c r="A393" s="245"/>
      <c r="B393" s="247"/>
      <c r="C393" s="257"/>
      <c r="D393" s="244"/>
    </row>
    <row r="394" spans="1:4" s="246" customFormat="1" ht="12.75" customHeight="1">
      <c r="A394" s="245"/>
      <c r="B394" s="247"/>
      <c r="C394" s="257"/>
      <c r="D394" s="244"/>
    </row>
    <row r="395" spans="1:4" s="246" customFormat="1" ht="12.75" customHeight="1">
      <c r="A395" s="245"/>
      <c r="B395" s="250"/>
      <c r="C395" s="257"/>
      <c r="D395" s="244"/>
    </row>
    <row r="396" spans="1:4" s="2" customFormat="1" ht="25.5" customHeight="1">
      <c r="A396" s="314"/>
      <c r="B396" s="315" t="s">
        <v>243</v>
      </c>
      <c r="C396" s="316" t="s">
        <v>62</v>
      </c>
      <c r="D396" s="320">
        <f>D398</f>
        <v>0</v>
      </c>
    </row>
    <row r="397" spans="1:4" ht="12.75" customHeight="1">
      <c r="A397" s="119"/>
      <c r="B397" s="20"/>
      <c r="C397" s="253" t="s">
        <v>490</v>
      </c>
      <c r="D397" s="29"/>
    </row>
    <row r="398" spans="1:4" ht="14.25" customHeight="1">
      <c r="A398" s="119"/>
      <c r="B398" s="20"/>
      <c r="C398" s="253" t="s">
        <v>533</v>
      </c>
      <c r="D398" s="26"/>
    </row>
    <row r="399" spans="1:4" ht="14.25" customHeight="1">
      <c r="A399" s="119"/>
      <c r="B399" s="20"/>
      <c r="C399" s="253"/>
      <c r="D399" s="26"/>
    </row>
    <row r="400" spans="1:4" ht="14.25" customHeight="1">
      <c r="A400" s="119"/>
      <c r="B400" s="20"/>
      <c r="C400" s="253"/>
      <c r="D400" s="26"/>
    </row>
    <row r="401" spans="1:4" ht="14.25" customHeight="1">
      <c r="A401" s="119"/>
      <c r="B401" s="20"/>
      <c r="C401" s="253"/>
      <c r="D401" s="26"/>
    </row>
    <row r="402" spans="1:4" ht="12.75" customHeight="1">
      <c r="A402" s="119"/>
      <c r="B402" s="118"/>
      <c r="C402" s="253"/>
      <c r="D402" s="26"/>
    </row>
    <row r="403" spans="1:4" s="2" customFormat="1" ht="25.5" customHeight="1">
      <c r="A403" s="314"/>
      <c r="B403" s="315" t="s">
        <v>244</v>
      </c>
      <c r="C403" s="317" t="s">
        <v>457</v>
      </c>
      <c r="D403" s="318">
        <f>D405</f>
        <v>0</v>
      </c>
    </row>
    <row r="404" spans="1:4" ht="12.75" customHeight="1">
      <c r="A404" s="119"/>
      <c r="B404" s="20"/>
      <c r="C404" s="253" t="s">
        <v>490</v>
      </c>
      <c r="D404" s="26"/>
    </row>
    <row r="405" spans="1:4" ht="12.75" customHeight="1">
      <c r="A405" s="119"/>
      <c r="B405" s="20"/>
      <c r="C405" s="253" t="s">
        <v>533</v>
      </c>
      <c r="D405" s="26"/>
    </row>
    <row r="406" spans="1:4" ht="12.75" customHeight="1">
      <c r="A406" s="119"/>
      <c r="B406" s="20"/>
      <c r="C406" s="253"/>
      <c r="D406" s="26"/>
    </row>
    <row r="407" spans="1:4" ht="12.75" customHeight="1">
      <c r="A407" s="119"/>
      <c r="B407" s="20"/>
      <c r="C407" s="253"/>
      <c r="D407" s="26"/>
    </row>
    <row r="408" spans="1:4" ht="12.75" customHeight="1">
      <c r="A408" s="119"/>
      <c r="B408" s="20"/>
      <c r="C408" s="253"/>
      <c r="D408" s="26"/>
    </row>
    <row r="409" spans="1:4" ht="12.75" customHeight="1">
      <c r="A409" s="119"/>
      <c r="B409" s="118"/>
      <c r="C409" s="253"/>
      <c r="D409" s="26"/>
    </row>
    <row r="410" spans="1:4" ht="12.75" customHeight="1">
      <c r="A410" s="119"/>
      <c r="B410" s="118" t="s">
        <v>245</v>
      </c>
      <c r="C410" s="253" t="s">
        <v>65</v>
      </c>
      <c r="D410" s="27">
        <f>D412</f>
        <v>0</v>
      </c>
    </row>
    <row r="411" spans="1:4" ht="12.75" customHeight="1">
      <c r="A411" s="119"/>
      <c r="B411" s="20"/>
      <c r="C411" s="253" t="s">
        <v>490</v>
      </c>
      <c r="D411" s="26"/>
    </row>
    <row r="412" spans="1:4" ht="12.75" customHeight="1">
      <c r="A412" s="119"/>
      <c r="B412" s="20"/>
      <c r="C412" s="253" t="s">
        <v>533</v>
      </c>
      <c r="D412" s="26"/>
    </row>
    <row r="413" spans="1:4" ht="12.75" customHeight="1">
      <c r="A413" s="119"/>
      <c r="B413" s="20"/>
      <c r="C413" s="253"/>
      <c r="D413" s="26"/>
    </row>
    <row r="414" spans="1:4" ht="12.75" customHeight="1">
      <c r="A414" s="119"/>
      <c r="B414" s="20"/>
      <c r="C414" s="253"/>
      <c r="D414" s="26"/>
    </row>
    <row r="415" spans="1:4" ht="12.75" customHeight="1">
      <c r="A415" s="119"/>
      <c r="B415" s="20"/>
      <c r="C415" s="253"/>
      <c r="D415" s="26"/>
    </row>
    <row r="416" spans="1:4" ht="12.75" customHeight="1">
      <c r="A416" s="119"/>
      <c r="B416" s="118"/>
      <c r="C416" s="252"/>
      <c r="D416" s="26"/>
    </row>
    <row r="417" spans="1:4" ht="12.75" customHeight="1">
      <c r="A417" s="119"/>
      <c r="B417" s="118" t="s">
        <v>246</v>
      </c>
      <c r="C417" s="253" t="s">
        <v>525</v>
      </c>
      <c r="D417" s="27">
        <f>D419</f>
        <v>0</v>
      </c>
    </row>
    <row r="418" spans="1:4" ht="12.75" customHeight="1">
      <c r="A418" s="119"/>
      <c r="B418" s="20"/>
      <c r="C418" s="253" t="s">
        <v>490</v>
      </c>
      <c r="D418" s="26"/>
    </row>
    <row r="419" spans="1:4" ht="12.75" customHeight="1">
      <c r="A419" s="119"/>
      <c r="B419" s="20"/>
      <c r="C419" s="253" t="s">
        <v>533</v>
      </c>
      <c r="D419" s="26"/>
    </row>
    <row r="420" spans="1:4" ht="12.75" customHeight="1">
      <c r="A420" s="119"/>
      <c r="B420" s="20"/>
      <c r="C420" s="253" t="s">
        <v>490</v>
      </c>
      <c r="D420" s="26"/>
    </row>
    <row r="421" spans="1:4" ht="12.75" customHeight="1">
      <c r="A421" s="119"/>
      <c r="B421" s="20"/>
      <c r="C421" s="253" t="s">
        <v>21</v>
      </c>
      <c r="D421" s="26"/>
    </row>
    <row r="422" spans="1:4" ht="12.75" customHeight="1">
      <c r="A422" s="119"/>
      <c r="B422" s="20"/>
      <c r="C422" s="253"/>
      <c r="D422" s="26"/>
    </row>
    <row r="423" spans="1:4" ht="12.75" customHeight="1">
      <c r="A423" s="119"/>
      <c r="B423" s="20"/>
      <c r="C423" s="253"/>
      <c r="D423" s="26"/>
    </row>
    <row r="424" spans="1:4" ht="12.75" customHeight="1">
      <c r="A424" s="119"/>
      <c r="B424" s="20"/>
      <c r="C424" s="253"/>
      <c r="D424" s="26"/>
    </row>
    <row r="425" spans="1:4" ht="12.75" customHeight="1">
      <c r="A425" s="119"/>
      <c r="B425" s="118"/>
      <c r="C425" s="253"/>
      <c r="D425" s="26"/>
    </row>
    <row r="426" spans="1:4" ht="12.75" customHeight="1">
      <c r="A426" s="119"/>
      <c r="B426" s="118" t="s">
        <v>247</v>
      </c>
      <c r="C426" s="253" t="s">
        <v>66</v>
      </c>
      <c r="D426" s="26">
        <f>D428</f>
        <v>0</v>
      </c>
    </row>
    <row r="427" spans="1:4" ht="12.75" customHeight="1">
      <c r="A427" s="119"/>
      <c r="B427" s="20"/>
      <c r="C427" s="253" t="s">
        <v>490</v>
      </c>
      <c r="D427" s="26"/>
    </row>
    <row r="428" spans="1:4" ht="12.75" customHeight="1">
      <c r="A428" s="119"/>
      <c r="B428" s="20"/>
      <c r="C428" s="253" t="s">
        <v>533</v>
      </c>
      <c r="D428" s="26"/>
    </row>
    <row r="429" spans="1:4" ht="12.75" customHeight="1">
      <c r="A429" s="119"/>
      <c r="B429" s="20"/>
      <c r="C429" s="253"/>
      <c r="D429" s="26"/>
    </row>
    <row r="430" spans="1:4" ht="12.75" customHeight="1">
      <c r="A430" s="119"/>
      <c r="B430" s="20"/>
      <c r="C430" s="253"/>
      <c r="D430" s="26"/>
    </row>
    <row r="431" spans="1:4" ht="12.75" customHeight="1">
      <c r="A431" s="119"/>
      <c r="B431" s="20"/>
      <c r="C431" s="253"/>
      <c r="D431" s="26"/>
    </row>
    <row r="432" spans="1:4" ht="12.75" customHeight="1">
      <c r="A432" s="119"/>
      <c r="B432" s="20"/>
      <c r="C432" s="253"/>
      <c r="D432" s="26"/>
    </row>
    <row r="433" spans="1:4" ht="12.75" customHeight="1">
      <c r="A433" s="119"/>
      <c r="B433" s="113" t="s">
        <v>458</v>
      </c>
      <c r="C433" s="253" t="s">
        <v>442</v>
      </c>
      <c r="D433" s="26"/>
    </row>
    <row r="434" spans="1:4" ht="12.75" customHeight="1">
      <c r="A434" s="119"/>
      <c r="B434" s="20"/>
      <c r="C434" s="253" t="s">
        <v>490</v>
      </c>
      <c r="D434" s="26"/>
    </row>
    <row r="435" spans="1:4" ht="12.75" customHeight="1">
      <c r="A435" s="119"/>
      <c r="B435" s="20"/>
      <c r="C435" s="253" t="s">
        <v>533</v>
      </c>
      <c r="D435" s="26"/>
    </row>
    <row r="436" spans="1:4" ht="12.75" customHeight="1">
      <c r="A436" s="119"/>
      <c r="B436" s="20"/>
      <c r="C436" s="253"/>
      <c r="D436" s="26"/>
    </row>
    <row r="437" spans="1:4" ht="12.75" customHeight="1">
      <c r="A437" s="119"/>
      <c r="B437" s="20"/>
      <c r="C437" s="253"/>
      <c r="D437" s="26"/>
    </row>
    <row r="438" spans="1:4" ht="12.75" customHeight="1">
      <c r="A438" s="119"/>
      <c r="B438" s="20"/>
      <c r="C438" s="253"/>
      <c r="D438" s="26"/>
    </row>
    <row r="439" spans="1:4" ht="12.75" customHeight="1">
      <c r="A439" s="119"/>
      <c r="B439" s="118"/>
      <c r="C439" s="253"/>
      <c r="D439" s="26"/>
    </row>
    <row r="440" spans="1:4" ht="12.75" customHeight="1">
      <c r="A440" s="119"/>
      <c r="B440" s="118" t="s">
        <v>248</v>
      </c>
      <c r="C440" s="253" t="s">
        <v>2</v>
      </c>
      <c r="D440" s="26">
        <f>D442</f>
        <v>0</v>
      </c>
    </row>
    <row r="441" spans="1:4" ht="12.75" customHeight="1">
      <c r="A441" s="119"/>
      <c r="B441" s="20"/>
      <c r="C441" s="253" t="s">
        <v>490</v>
      </c>
      <c r="D441" s="26"/>
    </row>
    <row r="442" spans="1:4" ht="12.75" customHeight="1">
      <c r="A442" s="119"/>
      <c r="B442" s="20"/>
      <c r="C442" s="253" t="s">
        <v>533</v>
      </c>
      <c r="D442" s="27"/>
    </row>
    <row r="443" spans="1:4" ht="25.5" customHeight="1">
      <c r="A443" s="119"/>
      <c r="B443" s="20"/>
      <c r="C443" s="253" t="s">
        <v>406</v>
      </c>
      <c r="D443" s="26"/>
    </row>
    <row r="444" spans="1:4" ht="12.75" customHeight="1">
      <c r="A444" s="119"/>
      <c r="B444" s="20"/>
      <c r="C444" s="253"/>
      <c r="D444" s="27"/>
    </row>
    <row r="445" spans="1:4" ht="12.75" customHeight="1">
      <c r="A445" s="119"/>
      <c r="B445" s="20"/>
      <c r="C445" s="253"/>
      <c r="D445" s="27"/>
    </row>
    <row r="446" spans="1:4" ht="12.75" customHeight="1">
      <c r="A446" s="119"/>
      <c r="B446" s="20"/>
      <c r="C446" s="253"/>
      <c r="D446" s="27"/>
    </row>
    <row r="447" spans="1:4" ht="12.75" customHeight="1" thickBot="1">
      <c r="A447" s="119"/>
      <c r="B447" s="30"/>
      <c r="C447" s="260"/>
      <c r="D447" s="28"/>
    </row>
    <row r="448" spans="1:4" ht="25.5" customHeight="1" thickBot="1">
      <c r="A448" s="18" t="s">
        <v>508</v>
      </c>
      <c r="B448" s="19"/>
      <c r="C448" s="34" t="s">
        <v>509</v>
      </c>
      <c r="D448" s="24">
        <f>D449</f>
        <v>0</v>
      </c>
    </row>
    <row r="449" spans="1:4" ht="12.75" customHeight="1">
      <c r="A449" s="20"/>
      <c r="B449" s="21" t="s">
        <v>67</v>
      </c>
      <c r="C449" s="35" t="s">
        <v>68</v>
      </c>
      <c r="D449" s="29">
        <f>D451</f>
        <v>0</v>
      </c>
    </row>
    <row r="450" spans="1:4" ht="12.75" customHeight="1">
      <c r="A450" s="20"/>
      <c r="B450" s="22"/>
      <c r="C450" s="35" t="s">
        <v>532</v>
      </c>
      <c r="D450" s="29"/>
    </row>
    <row r="451" spans="1:4" ht="12.75" customHeight="1">
      <c r="A451" s="20"/>
      <c r="B451" s="22"/>
      <c r="C451" s="32" t="s">
        <v>533</v>
      </c>
      <c r="D451" s="26"/>
    </row>
    <row r="452" spans="1:4" ht="12.75" customHeight="1">
      <c r="A452" s="20"/>
      <c r="B452" s="22"/>
      <c r="C452" s="32" t="s">
        <v>532</v>
      </c>
      <c r="D452" s="26"/>
    </row>
    <row r="453" spans="1:4" ht="12.75" customHeight="1">
      <c r="A453" s="20"/>
      <c r="B453" s="22"/>
      <c r="C453" s="32" t="s">
        <v>21</v>
      </c>
      <c r="D453" s="26"/>
    </row>
    <row r="454" spans="1:4" ht="12.75" customHeight="1">
      <c r="A454" s="20"/>
      <c r="B454" s="22"/>
      <c r="C454" s="33" t="s">
        <v>454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510</v>
      </c>
      <c r="B459" s="19"/>
      <c r="C459" s="34" t="s">
        <v>511</v>
      </c>
      <c r="D459" s="24">
        <f>D460+D476+D486+D497+D506+D522</f>
        <v>0</v>
      </c>
    </row>
    <row r="460" spans="1:4" ht="12.75" customHeight="1">
      <c r="A460" s="20"/>
      <c r="B460" s="21" t="s">
        <v>71</v>
      </c>
      <c r="C460" s="35" t="s">
        <v>72</v>
      </c>
      <c r="D460" s="29">
        <f>D461+D469</f>
        <v>0</v>
      </c>
    </row>
    <row r="461" spans="1:4" ht="12.75" customHeight="1">
      <c r="A461" s="20"/>
      <c r="B461" s="22"/>
      <c r="C461" s="32" t="s">
        <v>15</v>
      </c>
      <c r="D461" s="29">
        <f>SUM(D462:D465)</f>
        <v>0</v>
      </c>
    </row>
    <row r="462" spans="1:4" ht="12.75" customHeight="1">
      <c r="A462" s="20"/>
      <c r="B462" s="22"/>
      <c r="C462" s="32" t="s">
        <v>392</v>
      </c>
      <c r="D462" s="26"/>
    </row>
    <row r="463" spans="1:4" ht="25.5" customHeight="1">
      <c r="A463" s="20"/>
      <c r="B463" s="22"/>
      <c r="C463" s="32" t="s">
        <v>393</v>
      </c>
      <c r="D463" s="26"/>
    </row>
    <row r="464" spans="1:4" ht="12.75" customHeight="1">
      <c r="A464" s="20"/>
      <c r="B464" s="22"/>
      <c r="C464" s="32" t="s">
        <v>407</v>
      </c>
      <c r="D464" s="26"/>
    </row>
    <row r="465" spans="1:4" ht="12.75" customHeight="1">
      <c r="A465" s="20"/>
      <c r="B465" s="22"/>
      <c r="C465" s="32" t="s">
        <v>408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8</v>
      </c>
      <c r="D469" s="26">
        <f>SUM(D470:D471)</f>
        <v>0</v>
      </c>
    </row>
    <row r="470" spans="1:4" ht="12.75" customHeight="1">
      <c r="A470" s="20"/>
      <c r="B470" s="22"/>
      <c r="C470" s="32" t="s">
        <v>269</v>
      </c>
      <c r="D470" s="26"/>
    </row>
    <row r="471" spans="1:4" ht="12.75" customHeight="1">
      <c r="A471" s="20"/>
      <c r="B471" s="22"/>
      <c r="C471" s="32" t="s">
        <v>270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74</v>
      </c>
      <c r="C476" s="32" t="s">
        <v>75</v>
      </c>
      <c r="D476" s="26">
        <f>D477</f>
        <v>0</v>
      </c>
    </row>
    <row r="477" spans="1:4" ht="12.75" customHeight="1">
      <c r="A477" s="20"/>
      <c r="B477" s="22"/>
      <c r="C477" s="32" t="s">
        <v>533</v>
      </c>
      <c r="D477" s="26">
        <f>SUM(D478:D481)</f>
        <v>0</v>
      </c>
    </row>
    <row r="478" spans="1:4" ht="12.75" customHeight="1">
      <c r="A478" s="20"/>
      <c r="B478" s="22"/>
      <c r="C478" s="32" t="s">
        <v>273</v>
      </c>
      <c r="D478" s="26"/>
    </row>
    <row r="479" spans="1:4" ht="12.75" customHeight="1">
      <c r="A479" s="20"/>
      <c r="B479" s="22"/>
      <c r="C479" s="32" t="s">
        <v>272</v>
      </c>
      <c r="D479" s="26"/>
    </row>
    <row r="480" spans="1:4" ht="12.75" customHeight="1">
      <c r="A480" s="20"/>
      <c r="B480" s="22"/>
      <c r="C480" s="32" t="s">
        <v>459</v>
      </c>
      <c r="D480" s="26"/>
    </row>
    <row r="481" spans="1:4" ht="12.75">
      <c r="A481" s="20"/>
      <c r="B481" s="22"/>
      <c r="C481" s="32" t="s">
        <v>271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76</v>
      </c>
      <c r="C486" s="32" t="s">
        <v>77</v>
      </c>
      <c r="D486" s="26">
        <f>D487</f>
        <v>0</v>
      </c>
    </row>
    <row r="487" spans="1:4" ht="12.75" customHeight="1">
      <c r="A487" s="20"/>
      <c r="B487" s="22"/>
      <c r="C487" s="32" t="s">
        <v>533</v>
      </c>
      <c r="D487" s="26">
        <f>SUM(D488:D492)</f>
        <v>0</v>
      </c>
    </row>
    <row r="488" spans="1:4" ht="12.75" customHeight="1">
      <c r="A488" s="20"/>
      <c r="B488" s="22"/>
      <c r="C488" s="32" t="s">
        <v>274</v>
      </c>
      <c r="D488" s="26"/>
    </row>
    <row r="489" spans="1:4" ht="12.75" customHeight="1">
      <c r="A489" s="20"/>
      <c r="B489" s="22"/>
      <c r="C489" s="32" t="s">
        <v>409</v>
      </c>
      <c r="D489" s="26"/>
    </row>
    <row r="490" spans="1:4" ht="12.75" customHeight="1">
      <c r="A490" s="20"/>
      <c r="B490" s="22"/>
      <c r="C490" s="32" t="s">
        <v>276</v>
      </c>
      <c r="D490" s="26"/>
    </row>
    <row r="491" spans="1:4" ht="12.75" customHeight="1">
      <c r="A491" s="20"/>
      <c r="B491" s="22"/>
      <c r="C491" s="32" t="s">
        <v>410</v>
      </c>
      <c r="D491" s="26"/>
    </row>
    <row r="492" spans="1:4" ht="12.75" customHeight="1">
      <c r="A492" s="20"/>
      <c r="B492" s="22"/>
      <c r="C492" s="32" t="s">
        <v>460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78</v>
      </c>
      <c r="C497" s="32" t="s">
        <v>79</v>
      </c>
      <c r="D497" s="26">
        <f>D498+D500</f>
        <v>0</v>
      </c>
    </row>
    <row r="498" spans="1:4" ht="12.75" customHeight="1">
      <c r="A498" s="20"/>
      <c r="B498" s="22"/>
      <c r="C498" s="32" t="s">
        <v>15</v>
      </c>
      <c r="D498" s="26"/>
    </row>
    <row r="499" spans="1:4" ht="12.75" customHeight="1">
      <c r="A499" s="20"/>
      <c r="B499" s="22"/>
      <c r="C499" s="32" t="s">
        <v>461</v>
      </c>
      <c r="D499" s="26"/>
    </row>
    <row r="500" spans="1:4" ht="12.75" customHeight="1">
      <c r="A500" s="20"/>
      <c r="B500" s="22"/>
      <c r="C500" s="32" t="s">
        <v>8</v>
      </c>
      <c r="D500" s="26"/>
    </row>
    <row r="501" spans="1:4" ht="12.75" customHeight="1">
      <c r="A501" s="20"/>
      <c r="B501" s="22"/>
      <c r="C501" s="32" t="s">
        <v>462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80</v>
      </c>
      <c r="C506" s="32" t="s">
        <v>526</v>
      </c>
      <c r="D506" s="26">
        <f>D507+D513</f>
        <v>0</v>
      </c>
    </row>
    <row r="507" spans="1:4" ht="12.75" customHeight="1">
      <c r="A507" s="20"/>
      <c r="B507" s="22"/>
      <c r="C507" s="32" t="s">
        <v>15</v>
      </c>
      <c r="D507" s="26">
        <f>D509</f>
        <v>0</v>
      </c>
    </row>
    <row r="508" spans="1:4" ht="12.75" customHeight="1">
      <c r="A508" s="20"/>
      <c r="B508" s="22"/>
      <c r="C508" s="32" t="s">
        <v>532</v>
      </c>
      <c r="D508" s="26"/>
    </row>
    <row r="509" spans="1:4" ht="12.75" customHeight="1">
      <c r="A509" s="20"/>
      <c r="B509" s="22"/>
      <c r="C509" s="32" t="s">
        <v>471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8</v>
      </c>
      <c r="D513" s="26">
        <f>SUM(D514:D517)</f>
        <v>0</v>
      </c>
    </row>
    <row r="514" spans="1:4" ht="12.75" customHeight="1">
      <c r="A514" s="20"/>
      <c r="B514" s="22"/>
      <c r="C514" s="33" t="s">
        <v>252</v>
      </c>
      <c r="D514" s="26"/>
    </row>
    <row r="515" spans="1:4" ht="12.75" customHeight="1">
      <c r="A515" s="20"/>
      <c r="B515" s="22"/>
      <c r="C515" s="33" t="s">
        <v>253</v>
      </c>
      <c r="D515" s="26"/>
    </row>
    <row r="516" spans="1:4" ht="12.75" customHeight="1">
      <c r="A516" s="20"/>
      <c r="B516" s="22"/>
      <c r="C516" s="33" t="s">
        <v>254</v>
      </c>
      <c r="D516" s="26"/>
    </row>
    <row r="517" spans="1:4" ht="12.75" customHeight="1">
      <c r="A517" s="20"/>
      <c r="B517" s="22"/>
      <c r="C517" s="33" t="s">
        <v>411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18"/>
      <c r="C521" s="33"/>
      <c r="D521" s="27"/>
    </row>
    <row r="522" spans="1:4" ht="12.75" customHeight="1">
      <c r="A522" s="20"/>
      <c r="B522" s="118" t="s">
        <v>321</v>
      </c>
      <c r="C522" s="33" t="s">
        <v>394</v>
      </c>
      <c r="D522" s="27">
        <f>D523</f>
        <v>0</v>
      </c>
    </row>
    <row r="523" spans="1:4" ht="12.75" customHeight="1">
      <c r="A523" s="20"/>
      <c r="B523" s="22"/>
      <c r="C523" s="33" t="s">
        <v>533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81</v>
      </c>
      <c r="B528" s="19"/>
      <c r="C528" s="34" t="s">
        <v>82</v>
      </c>
      <c r="D528" s="24">
        <f>D529+D533+D539</f>
        <v>0</v>
      </c>
    </row>
    <row r="529" spans="1:4" ht="12.75" customHeight="1">
      <c r="A529" s="20"/>
      <c r="B529" s="21" t="s">
        <v>83</v>
      </c>
      <c r="C529" s="35" t="s">
        <v>84</v>
      </c>
      <c r="D529" s="29">
        <f>D530</f>
        <v>0</v>
      </c>
    </row>
    <row r="530" spans="1:4" ht="12.75" customHeight="1">
      <c r="A530" s="20"/>
      <c r="B530" s="22"/>
      <c r="C530" s="32" t="s">
        <v>533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85</v>
      </c>
      <c r="C533" s="32" t="s">
        <v>86</v>
      </c>
      <c r="D533" s="26">
        <f>D534</f>
        <v>0</v>
      </c>
    </row>
    <row r="534" spans="1:4" ht="12.75" customHeight="1">
      <c r="A534" s="20"/>
      <c r="B534" s="22"/>
      <c r="C534" s="32" t="s">
        <v>533</v>
      </c>
      <c r="D534" s="26"/>
    </row>
    <row r="535" spans="1:4" ht="12.75" customHeight="1">
      <c r="A535" s="20"/>
      <c r="B535" s="22"/>
      <c r="C535" s="32" t="s">
        <v>532</v>
      </c>
      <c r="D535" s="26"/>
    </row>
    <row r="536" spans="1:4" ht="12.75" customHeight="1">
      <c r="A536" s="20"/>
      <c r="B536" s="22"/>
      <c r="C536" s="32" t="s">
        <v>93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87</v>
      </c>
      <c r="C539" s="32" t="s">
        <v>2</v>
      </c>
      <c r="D539" s="26">
        <f>D541</f>
        <v>0</v>
      </c>
    </row>
    <row r="540" spans="1:4" ht="12.75" customHeight="1">
      <c r="A540" s="20"/>
      <c r="B540" s="22"/>
      <c r="C540" s="32" t="s">
        <v>490</v>
      </c>
      <c r="D540" s="26"/>
    </row>
    <row r="541" spans="1:4" ht="12.75" customHeight="1">
      <c r="A541" s="20"/>
      <c r="B541" s="22"/>
      <c r="C541" s="32" t="s">
        <v>533</v>
      </c>
      <c r="D541" s="26"/>
    </row>
    <row r="542" spans="1:4" ht="12.75" customHeight="1">
      <c r="A542" s="20"/>
      <c r="B542" s="22"/>
      <c r="C542" s="33" t="s">
        <v>279</v>
      </c>
      <c r="D542" s="26"/>
    </row>
    <row r="543" spans="1:4" ht="12.75" customHeight="1">
      <c r="A543" s="20"/>
      <c r="B543" s="22"/>
      <c r="C543" s="33" t="s">
        <v>280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88</v>
      </c>
      <c r="B548" s="19"/>
      <c r="C548" s="34" t="s">
        <v>89</v>
      </c>
      <c r="D548" s="24">
        <f>D549+D566</f>
        <v>0</v>
      </c>
    </row>
    <row r="549" spans="1:4" ht="12.75" customHeight="1">
      <c r="A549" s="119"/>
      <c r="B549" s="114" t="s">
        <v>90</v>
      </c>
      <c r="C549" s="120" t="s">
        <v>91</v>
      </c>
      <c r="D549" s="29">
        <f>D551+D558</f>
        <v>0</v>
      </c>
    </row>
    <row r="550" spans="1:4" ht="12.75" customHeight="1">
      <c r="A550" s="119"/>
      <c r="B550" s="20"/>
      <c r="C550" s="121" t="s">
        <v>532</v>
      </c>
      <c r="D550" s="26"/>
    </row>
    <row r="551" spans="1:4" ht="12.75" customHeight="1">
      <c r="A551" s="119"/>
      <c r="B551" s="20"/>
      <c r="C551" s="121" t="s">
        <v>15</v>
      </c>
      <c r="D551" s="26">
        <f>SUM(D553:D554)</f>
        <v>0</v>
      </c>
    </row>
    <row r="552" spans="1:4" ht="12.75" customHeight="1">
      <c r="A552" s="119"/>
      <c r="B552" s="20"/>
      <c r="C552" s="121" t="s">
        <v>532</v>
      </c>
      <c r="D552" s="26"/>
    </row>
    <row r="553" spans="1:4" ht="12.75" customHeight="1">
      <c r="A553" s="119"/>
      <c r="B553" s="20"/>
      <c r="C553" s="121" t="s">
        <v>257</v>
      </c>
      <c r="D553" s="26"/>
    </row>
    <row r="554" spans="1:4" ht="12.75" customHeight="1">
      <c r="A554" s="119"/>
      <c r="B554" s="20"/>
      <c r="C554" s="121" t="s">
        <v>348</v>
      </c>
      <c r="D554" s="26"/>
    </row>
    <row r="555" spans="1:4" ht="12.75" customHeight="1">
      <c r="A555" s="119"/>
      <c r="B555" s="20"/>
      <c r="C555" s="121"/>
      <c r="D555" s="26"/>
    </row>
    <row r="556" spans="1:4" ht="12.75" customHeight="1">
      <c r="A556" s="119"/>
      <c r="B556" s="20"/>
      <c r="C556" s="121"/>
      <c r="D556" s="26"/>
    </row>
    <row r="557" spans="1:4" ht="12.75" customHeight="1">
      <c r="A557" s="119"/>
      <c r="B557" s="20"/>
      <c r="C557" s="121"/>
      <c r="D557" s="26"/>
    </row>
    <row r="558" spans="1:4" ht="12.75" customHeight="1">
      <c r="A558" s="119"/>
      <c r="B558" s="20"/>
      <c r="C558" s="121" t="s">
        <v>8</v>
      </c>
      <c r="D558" s="26">
        <f>SUM(D559:D561)</f>
        <v>0</v>
      </c>
    </row>
    <row r="559" spans="1:4" ht="12.75">
      <c r="A559" s="119"/>
      <c r="B559" s="20"/>
      <c r="C559" s="121" t="s">
        <v>349</v>
      </c>
      <c r="D559" s="26"/>
    </row>
    <row r="560" spans="1:4" ht="12.75" customHeight="1">
      <c r="A560" s="119"/>
      <c r="B560" s="20"/>
      <c r="C560" s="121" t="s">
        <v>412</v>
      </c>
      <c r="D560" s="26"/>
    </row>
    <row r="561" spans="1:4" ht="12.75" customHeight="1">
      <c r="A561" s="119"/>
      <c r="B561" s="20"/>
      <c r="C561" s="121" t="s">
        <v>413</v>
      </c>
      <c r="D561" s="26"/>
    </row>
    <row r="562" spans="1:4" ht="12.75" customHeight="1">
      <c r="A562" s="119"/>
      <c r="B562" s="20"/>
      <c r="C562" s="121"/>
      <c r="D562" s="26"/>
    </row>
    <row r="563" spans="1:4" ht="12.75" customHeight="1">
      <c r="A563" s="119"/>
      <c r="B563" s="20"/>
      <c r="C563" s="121"/>
      <c r="D563" s="26"/>
    </row>
    <row r="564" spans="1:4" ht="12.75" customHeight="1">
      <c r="A564" s="119"/>
      <c r="B564" s="20"/>
      <c r="C564" s="121"/>
      <c r="D564" s="26"/>
    </row>
    <row r="565" spans="1:4" ht="12.75" customHeight="1">
      <c r="A565" s="119"/>
      <c r="B565" s="20"/>
      <c r="C565" s="121"/>
      <c r="D565" s="26"/>
    </row>
    <row r="566" spans="1:4" ht="12.75" customHeight="1">
      <c r="A566" s="119"/>
      <c r="B566" s="113" t="s">
        <v>92</v>
      </c>
      <c r="C566" s="121" t="s">
        <v>2</v>
      </c>
      <c r="D566" s="26">
        <f>D567</f>
        <v>0</v>
      </c>
    </row>
    <row r="567" spans="1:4" ht="12.75" customHeight="1">
      <c r="A567" s="119"/>
      <c r="B567" s="20"/>
      <c r="C567" s="121" t="s">
        <v>533</v>
      </c>
      <c r="D567" s="26">
        <f>D568+D572</f>
        <v>0</v>
      </c>
    </row>
    <row r="568" spans="1:4" ht="24.75" customHeight="1">
      <c r="A568" s="119"/>
      <c r="B568" s="20"/>
      <c r="C568" s="121" t="s">
        <v>258</v>
      </c>
      <c r="D568" s="26"/>
    </row>
    <row r="569" spans="1:4" ht="12.75" customHeight="1">
      <c r="A569" s="119"/>
      <c r="B569" s="20"/>
      <c r="C569" s="121"/>
      <c r="D569" s="26"/>
    </row>
    <row r="570" spans="1:4" ht="12.75" customHeight="1">
      <c r="A570" s="119"/>
      <c r="B570" s="20"/>
      <c r="C570" s="121"/>
      <c r="D570" s="26"/>
    </row>
    <row r="571" spans="1:4" ht="12.75">
      <c r="A571" s="119"/>
      <c r="B571" s="20"/>
      <c r="C571" s="121"/>
      <c r="D571" s="26"/>
    </row>
    <row r="572" spans="1:4" ht="12.75">
      <c r="A572" s="119"/>
      <c r="B572" s="20"/>
      <c r="C572" s="121" t="s">
        <v>282</v>
      </c>
      <c r="D572" s="26">
        <f>SUM(D573:D585)</f>
        <v>0</v>
      </c>
    </row>
    <row r="573" spans="1:4" ht="12.75" customHeight="1">
      <c r="A573" s="119"/>
      <c r="B573" s="20"/>
      <c r="C573" s="121" t="s">
        <v>351</v>
      </c>
      <c r="D573" s="26"/>
    </row>
    <row r="574" spans="1:4" ht="12.75" customHeight="1">
      <c r="A574" s="119"/>
      <c r="B574" s="20"/>
      <c r="C574" s="121" t="s">
        <v>312</v>
      </c>
      <c r="D574" s="26"/>
    </row>
    <row r="575" spans="1:4" ht="12.75" customHeight="1">
      <c r="A575" s="119"/>
      <c r="B575" s="20"/>
      <c r="C575" s="121" t="s">
        <v>289</v>
      </c>
      <c r="D575" s="26"/>
    </row>
    <row r="576" spans="1:4" ht="12.75" customHeight="1">
      <c r="A576" s="119"/>
      <c r="B576" s="20"/>
      <c r="C576" s="121" t="s">
        <v>290</v>
      </c>
      <c r="D576" s="26"/>
    </row>
    <row r="577" spans="1:4" ht="12.75">
      <c r="A577" s="119"/>
      <c r="B577" s="20"/>
      <c r="C577" s="121" t="s">
        <v>291</v>
      </c>
      <c r="D577" s="26"/>
    </row>
    <row r="578" spans="1:4" ht="12.75" customHeight="1">
      <c r="A578" s="119"/>
      <c r="B578" s="20"/>
      <c r="C578" s="121" t="s">
        <v>328</v>
      </c>
      <c r="D578" s="26"/>
    </row>
    <row r="579" spans="1:4" ht="12.75">
      <c r="A579" s="119"/>
      <c r="B579" s="20"/>
      <c r="C579" s="121" t="s">
        <v>292</v>
      </c>
      <c r="D579" s="26"/>
    </row>
    <row r="580" spans="1:4" ht="12.75">
      <c r="A580" s="119"/>
      <c r="B580" s="20"/>
      <c r="C580" s="121" t="s">
        <v>294</v>
      </c>
      <c r="D580" s="26"/>
    </row>
    <row r="581" spans="1:4" ht="12.75">
      <c r="A581" s="119"/>
      <c r="B581" s="20"/>
      <c r="C581" s="319" t="s">
        <v>522</v>
      </c>
      <c r="D581" s="29"/>
    </row>
    <row r="582" spans="1:4" ht="12.75">
      <c r="A582" s="119"/>
      <c r="B582" s="20"/>
      <c r="C582" s="319" t="s">
        <v>472</v>
      </c>
      <c r="D582" s="29"/>
    </row>
    <row r="583" spans="1:4" ht="25.5" customHeight="1">
      <c r="A583" s="119"/>
      <c r="B583" s="20"/>
      <c r="C583" s="319" t="s">
        <v>414</v>
      </c>
      <c r="D583" s="29"/>
    </row>
    <row r="584" spans="1:4" ht="12.75">
      <c r="A584" s="119"/>
      <c r="B584" s="20"/>
      <c r="C584" s="319" t="s">
        <v>464</v>
      </c>
      <c r="D584" s="29"/>
    </row>
    <row r="585" spans="1:4" ht="12" customHeight="1">
      <c r="A585" s="119"/>
      <c r="B585" s="20"/>
      <c r="C585" s="319" t="s">
        <v>415</v>
      </c>
      <c r="D585" s="29"/>
    </row>
    <row r="586" spans="1:4" ht="12" customHeight="1">
      <c r="A586" s="119"/>
      <c r="B586" s="20"/>
      <c r="C586" s="319"/>
      <c r="D586" s="29"/>
    </row>
    <row r="587" spans="1:4" ht="12" customHeight="1">
      <c r="A587" s="119"/>
      <c r="B587" s="20"/>
      <c r="C587" s="319"/>
      <c r="D587" s="29"/>
    </row>
    <row r="588" spans="1:4" ht="12" customHeight="1">
      <c r="A588" s="119"/>
      <c r="B588" s="20"/>
      <c r="C588" s="319"/>
      <c r="D588" s="29"/>
    </row>
    <row r="589" spans="1:4" ht="13.5" thickBot="1">
      <c r="A589" s="119"/>
      <c r="B589" s="20"/>
      <c r="C589" s="122"/>
      <c r="D589" s="29"/>
    </row>
    <row r="590" spans="1:4" ht="25.5" customHeight="1" thickBot="1">
      <c r="A590" s="422" t="s">
        <v>94</v>
      </c>
      <c r="B590" s="423"/>
      <c r="C590" s="423"/>
      <c r="D590" s="24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00390625" style="1" customWidth="1"/>
    <col min="2" max="2" width="50.8515625" style="0" customWidth="1"/>
    <col min="3" max="3" width="25.7109375" style="13" customWidth="1"/>
    <col min="4" max="9" width="9.140625" style="13" customWidth="1"/>
  </cols>
  <sheetData>
    <row r="1" spans="2:5" ht="12.75">
      <c r="B1" s="332" t="s">
        <v>535</v>
      </c>
      <c r="C1" s="332" t="s">
        <v>551</v>
      </c>
      <c r="D1" s="94"/>
      <c r="E1" s="94"/>
    </row>
    <row r="2" spans="2:5" ht="12.75">
      <c r="B2" s="94" t="s">
        <v>541</v>
      </c>
      <c r="C2" s="333" t="s">
        <v>550</v>
      </c>
      <c r="D2" s="94"/>
      <c r="E2" s="94"/>
    </row>
    <row r="3" spans="2:5" ht="12.75">
      <c r="B3" t="s">
        <v>124</v>
      </c>
      <c r="C3" t="s">
        <v>124</v>
      </c>
      <c r="D3"/>
      <c r="E3"/>
    </row>
    <row r="4" spans="2:5" ht="12.75">
      <c r="B4" s="94" t="s">
        <v>371</v>
      </c>
      <c r="C4" s="94" t="s">
        <v>371</v>
      </c>
      <c r="D4" s="94"/>
      <c r="E4" s="94"/>
    </row>
    <row r="5" spans="2:5" ht="12.75">
      <c r="B5" s="94" t="s">
        <v>552</v>
      </c>
      <c r="C5" s="424" t="s">
        <v>549</v>
      </c>
      <c r="D5" s="360"/>
      <c r="E5" s="360"/>
    </row>
    <row r="7" spans="1:3" ht="15.75">
      <c r="A7" s="412" t="s">
        <v>140</v>
      </c>
      <c r="B7" s="412"/>
      <c r="C7" s="412"/>
    </row>
    <row r="8" spans="1:3" ht="15.75">
      <c r="A8" s="412" t="s">
        <v>539</v>
      </c>
      <c r="B8" s="412"/>
      <c r="C8" s="412"/>
    </row>
    <row r="9" ht="13.5" thickBot="1"/>
    <row r="10" spans="1:9" s="36" customFormat="1" ht="30" customHeight="1" thickBot="1">
      <c r="A10" s="427" t="s">
        <v>484</v>
      </c>
      <c r="B10" s="429" t="s">
        <v>95</v>
      </c>
      <c r="C10" s="325" t="s">
        <v>417</v>
      </c>
      <c r="D10" s="180"/>
      <c r="E10" s="180"/>
      <c r="F10" s="180"/>
      <c r="G10" s="180"/>
      <c r="H10" s="180"/>
      <c r="I10" s="180"/>
    </row>
    <row r="11" spans="1:7" s="36" customFormat="1" ht="45" customHeight="1" thickBot="1">
      <c r="A11" s="428"/>
      <c r="B11" s="430"/>
      <c r="C11" s="181" t="s">
        <v>96</v>
      </c>
      <c r="D11" s="180"/>
      <c r="E11" s="180"/>
      <c r="F11" s="180"/>
      <c r="G11" s="180"/>
    </row>
    <row r="12" spans="1:9" ht="12.75">
      <c r="A12" s="39">
        <v>1</v>
      </c>
      <c r="B12" s="5" t="s">
        <v>97</v>
      </c>
      <c r="C12" s="326">
        <v>1777000</v>
      </c>
      <c r="H12"/>
      <c r="I12"/>
    </row>
    <row r="13" spans="1:9" ht="12.75">
      <c r="A13" s="39">
        <v>2</v>
      </c>
      <c r="B13" s="5" t="s">
        <v>542</v>
      </c>
      <c r="C13" s="326">
        <v>1000</v>
      </c>
      <c r="H13"/>
      <c r="I13"/>
    </row>
    <row r="14" spans="1:9" ht="25.5">
      <c r="A14" s="39">
        <v>3</v>
      </c>
      <c r="B14" s="9" t="s">
        <v>543</v>
      </c>
      <c r="C14" s="326">
        <v>2000</v>
      </c>
      <c r="H14"/>
      <c r="I14"/>
    </row>
    <row r="15" spans="1:9" ht="12.75">
      <c r="A15" s="39">
        <v>4</v>
      </c>
      <c r="B15" s="5" t="s">
        <v>538</v>
      </c>
      <c r="C15" s="326">
        <v>755000</v>
      </c>
      <c r="H15"/>
      <c r="I15"/>
    </row>
    <row r="16" spans="1:9" ht="12.75">
      <c r="A16" s="39">
        <v>5</v>
      </c>
      <c r="B16" s="5" t="s">
        <v>536</v>
      </c>
      <c r="C16" s="326">
        <v>1000</v>
      </c>
      <c r="H16"/>
      <c r="I16"/>
    </row>
    <row r="17" spans="1:9" ht="12.75">
      <c r="A17" s="39">
        <v>6</v>
      </c>
      <c r="B17" s="5" t="s">
        <v>545</v>
      </c>
      <c r="C17" s="326">
        <v>2000</v>
      </c>
      <c r="H17"/>
      <c r="I17"/>
    </row>
    <row r="18" spans="1:9" ht="12.75">
      <c r="A18" s="39">
        <v>7</v>
      </c>
      <c r="B18" s="5" t="s">
        <v>546</v>
      </c>
      <c r="C18" s="326">
        <v>2000</v>
      </c>
      <c r="H18"/>
      <c r="I18"/>
    </row>
    <row r="19" spans="1:9" ht="12.75">
      <c r="A19" s="39">
        <v>8</v>
      </c>
      <c r="B19" s="5" t="s">
        <v>537</v>
      </c>
      <c r="C19" s="326">
        <v>30000</v>
      </c>
      <c r="H19"/>
      <c r="I19"/>
    </row>
    <row r="20" spans="1:9" ht="12.75">
      <c r="A20" s="40">
        <v>9</v>
      </c>
      <c r="B20" s="4" t="s">
        <v>98</v>
      </c>
      <c r="C20" s="327">
        <v>40000</v>
      </c>
      <c r="H20"/>
      <c r="I20"/>
    </row>
    <row r="21" spans="1:9" ht="12.75">
      <c r="A21" s="40">
        <v>10</v>
      </c>
      <c r="B21" s="4" t="s">
        <v>99</v>
      </c>
      <c r="C21" s="327">
        <v>1087000</v>
      </c>
      <c r="H21"/>
      <c r="I21"/>
    </row>
    <row r="22" spans="1:9" ht="12.75">
      <c r="A22" s="40">
        <v>11</v>
      </c>
      <c r="B22" s="4" t="s">
        <v>100</v>
      </c>
      <c r="C22" s="327">
        <v>108800</v>
      </c>
      <c r="H22"/>
      <c r="I22"/>
    </row>
    <row r="23" spans="1:8" s="36" customFormat="1" ht="21" customHeight="1">
      <c r="A23" s="14">
        <v>12</v>
      </c>
      <c r="B23" s="42" t="s">
        <v>548</v>
      </c>
      <c r="C23" s="328">
        <f>SUM(C12:C22)</f>
        <v>3805800</v>
      </c>
      <c r="D23" s="182"/>
      <c r="E23" s="182"/>
      <c r="F23" s="182"/>
      <c r="G23" s="182"/>
      <c r="H23" s="43"/>
    </row>
    <row r="24" spans="1:9" ht="12.75">
      <c r="A24" s="40">
        <v>13</v>
      </c>
      <c r="B24" s="4" t="s">
        <v>102</v>
      </c>
      <c r="C24" s="327">
        <v>860000</v>
      </c>
      <c r="H24"/>
      <c r="I24"/>
    </row>
    <row r="25" spans="1:9" ht="12.75">
      <c r="A25" s="40">
        <v>14</v>
      </c>
      <c r="B25" s="4" t="s">
        <v>101</v>
      </c>
      <c r="C25" s="327">
        <v>220000</v>
      </c>
      <c r="H25"/>
      <c r="I25"/>
    </row>
    <row r="26" spans="1:7" s="2" customFormat="1" ht="21" customHeight="1">
      <c r="A26" s="323">
        <v>15</v>
      </c>
      <c r="B26" s="324" t="s">
        <v>547</v>
      </c>
      <c r="C26" s="329">
        <f>C23+C24+C25</f>
        <v>4885800</v>
      </c>
      <c r="D26" s="183"/>
      <c r="E26" s="183"/>
      <c r="F26" s="183"/>
      <c r="G26" s="183"/>
    </row>
    <row r="27" spans="1:9" ht="12.75">
      <c r="A27" s="40">
        <v>16</v>
      </c>
      <c r="B27" s="4" t="s">
        <v>103</v>
      </c>
      <c r="C27" s="327">
        <v>1318000</v>
      </c>
      <c r="H27"/>
      <c r="I27"/>
    </row>
    <row r="28" spans="1:9" ht="12.75">
      <c r="A28" s="40">
        <v>17</v>
      </c>
      <c r="B28" s="4" t="s">
        <v>104</v>
      </c>
      <c r="C28" s="327">
        <v>263000</v>
      </c>
      <c r="H28"/>
      <c r="I28"/>
    </row>
    <row r="29" spans="1:9" ht="12.75">
      <c r="A29" s="40">
        <v>18</v>
      </c>
      <c r="B29" s="4" t="s">
        <v>105</v>
      </c>
      <c r="C29" s="327">
        <v>2870000</v>
      </c>
      <c r="H29"/>
      <c r="I29"/>
    </row>
    <row r="30" spans="1:9" ht="12.75">
      <c r="A30" s="40">
        <v>19</v>
      </c>
      <c r="B30" s="4" t="s">
        <v>106</v>
      </c>
      <c r="C30" s="327">
        <v>156800</v>
      </c>
      <c r="H30"/>
      <c r="I30"/>
    </row>
    <row r="31" spans="1:9" ht="12.75">
      <c r="A31" s="40">
        <v>20</v>
      </c>
      <c r="B31" s="4" t="s">
        <v>107</v>
      </c>
      <c r="C31" s="327"/>
      <c r="H31"/>
      <c r="I31"/>
    </row>
    <row r="32" spans="1:7" s="2" customFormat="1" ht="21" customHeight="1">
      <c r="A32" s="14">
        <v>21</v>
      </c>
      <c r="B32" s="37" t="s">
        <v>544</v>
      </c>
      <c r="C32" s="328">
        <f>SUM(C27:C31)</f>
        <v>4607800</v>
      </c>
      <c r="D32" s="183"/>
      <c r="E32" s="183"/>
      <c r="F32" s="183"/>
      <c r="G32" s="183"/>
    </row>
    <row r="33" spans="1:9" ht="12.75">
      <c r="A33" s="40">
        <v>22</v>
      </c>
      <c r="B33" s="4" t="s">
        <v>108</v>
      </c>
      <c r="C33" s="327">
        <v>50000</v>
      </c>
      <c r="H33"/>
      <c r="I33"/>
    </row>
    <row r="34" spans="1:9" ht="12.75">
      <c r="A34" s="40">
        <v>23</v>
      </c>
      <c r="B34" s="4" t="s">
        <v>109</v>
      </c>
      <c r="C34" s="327">
        <v>0</v>
      </c>
      <c r="H34"/>
      <c r="I34"/>
    </row>
    <row r="35" spans="1:9" ht="25.5">
      <c r="A35" s="41">
        <v>24</v>
      </c>
      <c r="B35" s="11" t="s">
        <v>540</v>
      </c>
      <c r="C35" s="330">
        <v>8000</v>
      </c>
      <c r="H35"/>
      <c r="I35"/>
    </row>
    <row r="36" spans="1:9" ht="13.5" thickBot="1">
      <c r="A36" s="41">
        <v>25</v>
      </c>
      <c r="B36" s="38" t="s">
        <v>110</v>
      </c>
      <c r="C36" s="330">
        <v>220000</v>
      </c>
      <c r="H36"/>
      <c r="I36"/>
    </row>
    <row r="37" spans="1:7" s="2" customFormat="1" ht="21" customHeight="1" thickBot="1">
      <c r="A37" s="425" t="s">
        <v>111</v>
      </c>
      <c r="B37" s="426"/>
      <c r="C37" s="331">
        <f>C32+C35+C36+C33</f>
        <v>4885800</v>
      </c>
      <c r="D37" s="183"/>
      <c r="E37" s="183"/>
      <c r="F37" s="183"/>
      <c r="G37" s="183"/>
    </row>
  </sheetData>
  <sheetProtection/>
  <mergeCells count="6">
    <mergeCell ref="C5:E5"/>
    <mergeCell ref="A37:B37"/>
    <mergeCell ref="A7:C7"/>
    <mergeCell ref="A8:C8"/>
    <mergeCell ref="A10:A11"/>
    <mergeCell ref="B10:B1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87" customWidth="1"/>
    <col min="5" max="5" width="10.8515625" style="94" customWidth="1"/>
    <col min="6" max="8" width="10.140625" style="187" customWidth="1"/>
    <col min="9" max="11" width="10.140625" style="13" customWidth="1"/>
  </cols>
  <sheetData>
    <row r="1" spans="1:11" ht="15.75">
      <c r="A1" s="439" t="s">
        <v>309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8" ht="15.75">
      <c r="A2" s="93"/>
      <c r="B2" s="93"/>
      <c r="C2" s="93"/>
      <c r="D2" s="186"/>
      <c r="E2" s="93"/>
      <c r="F2" s="186"/>
      <c r="G2" s="188"/>
      <c r="H2" s="188"/>
    </row>
    <row r="3" spans="1:8" ht="16.5" thickBot="1">
      <c r="A3" s="93"/>
      <c r="B3" s="93"/>
      <c r="C3" s="93"/>
      <c r="D3" s="186"/>
      <c r="E3" s="93"/>
      <c r="F3" s="186"/>
      <c r="G3" s="188"/>
      <c r="H3" s="188"/>
    </row>
    <row r="4" spans="1:11" ht="33.75" customHeight="1" thickBot="1">
      <c r="A4" s="447" t="s">
        <v>484</v>
      </c>
      <c r="B4" s="449" t="s">
        <v>194</v>
      </c>
      <c r="C4" s="442" t="s">
        <v>195</v>
      </c>
      <c r="D4" s="440" t="s">
        <v>368</v>
      </c>
      <c r="E4" s="442" t="s">
        <v>362</v>
      </c>
      <c r="F4" s="437" t="s">
        <v>363</v>
      </c>
      <c r="G4" s="437"/>
      <c r="H4" s="437"/>
      <c r="I4" s="437"/>
      <c r="J4" s="437"/>
      <c r="K4" s="438"/>
    </row>
    <row r="5" spans="1:11" ht="33.75" customHeight="1" thickBot="1">
      <c r="A5" s="448"/>
      <c r="B5" s="450"/>
      <c r="C5" s="451"/>
      <c r="D5" s="441"/>
      <c r="E5" s="443"/>
      <c r="F5" s="207">
        <v>2004</v>
      </c>
      <c r="G5" s="206">
        <v>2005</v>
      </c>
      <c r="H5" s="207">
        <v>2006</v>
      </c>
      <c r="I5" s="208">
        <v>2007</v>
      </c>
      <c r="J5" s="209">
        <v>2008</v>
      </c>
      <c r="K5" s="210">
        <v>2009</v>
      </c>
    </row>
    <row r="6" spans="1:11" ht="25.5" customHeight="1">
      <c r="A6" s="189">
        <v>1</v>
      </c>
      <c r="B6" s="190" t="s">
        <v>182</v>
      </c>
      <c r="C6" s="191"/>
      <c r="D6" s="211"/>
      <c r="E6" s="213"/>
      <c r="F6" s="216"/>
      <c r="G6" s="204"/>
      <c r="H6" s="204"/>
      <c r="I6" s="217"/>
      <c r="J6" s="217"/>
      <c r="K6" s="218"/>
    </row>
    <row r="7" spans="1:11" ht="25.5" customHeight="1">
      <c r="A7" s="434">
        <v>2</v>
      </c>
      <c r="B7" s="431" t="s">
        <v>183</v>
      </c>
      <c r="C7" s="192" t="s">
        <v>199</v>
      </c>
      <c r="D7" s="225">
        <v>132376</v>
      </c>
      <c r="E7" s="226" t="s">
        <v>359</v>
      </c>
      <c r="F7" s="227">
        <v>44104</v>
      </c>
      <c r="G7" s="228">
        <v>0</v>
      </c>
      <c r="H7" s="228">
        <v>0</v>
      </c>
      <c r="I7" s="228">
        <v>0</v>
      </c>
      <c r="J7" s="228">
        <v>0</v>
      </c>
      <c r="K7" s="231">
        <v>0</v>
      </c>
    </row>
    <row r="8" spans="1:11" ht="36">
      <c r="A8" s="435"/>
      <c r="B8" s="432"/>
      <c r="C8" s="193" t="s">
        <v>200</v>
      </c>
      <c r="D8" s="229">
        <v>200000</v>
      </c>
      <c r="E8" s="226" t="s">
        <v>360</v>
      </c>
      <c r="F8" s="227">
        <v>100000</v>
      </c>
      <c r="G8" s="228">
        <v>0</v>
      </c>
      <c r="H8" s="228">
        <v>0</v>
      </c>
      <c r="I8" s="228">
        <v>0</v>
      </c>
      <c r="J8" s="228">
        <v>0</v>
      </c>
      <c r="K8" s="231">
        <v>0</v>
      </c>
    </row>
    <row r="9" spans="1:11" ht="21" customHeight="1">
      <c r="A9" s="435"/>
      <c r="B9" s="432"/>
      <c r="C9" s="232" t="s">
        <v>358</v>
      </c>
      <c r="D9" s="229">
        <f>SUM(D7:D8)</f>
        <v>332376</v>
      </c>
      <c r="E9" s="230"/>
      <c r="F9" s="227">
        <f>SUM(F7:F8)</f>
        <v>144104</v>
      </c>
      <c r="G9" s="228">
        <v>0</v>
      </c>
      <c r="H9" s="228">
        <v>0</v>
      </c>
      <c r="I9" s="228">
        <v>0</v>
      </c>
      <c r="J9" s="228">
        <v>0</v>
      </c>
      <c r="K9" s="231">
        <v>0</v>
      </c>
    </row>
    <row r="10" spans="1:11" ht="72.75" customHeight="1">
      <c r="A10" s="435"/>
      <c r="B10" s="432"/>
      <c r="C10" s="193" t="s">
        <v>369</v>
      </c>
      <c r="D10" s="229">
        <v>1120000</v>
      </c>
      <c r="E10" s="226" t="s">
        <v>361</v>
      </c>
      <c r="F10" s="227">
        <v>1650000</v>
      </c>
      <c r="G10" s="228">
        <v>1261765</v>
      </c>
      <c r="H10" s="228">
        <v>873530</v>
      </c>
      <c r="I10" s="228">
        <v>485295</v>
      </c>
      <c r="J10" s="228">
        <v>97060</v>
      </c>
      <c r="K10" s="231">
        <v>0</v>
      </c>
    </row>
    <row r="11" spans="1:11" ht="21" customHeight="1">
      <c r="A11" s="436"/>
      <c r="B11" s="433"/>
      <c r="C11" s="232" t="s">
        <v>358</v>
      </c>
      <c r="D11" s="229">
        <f>SUM(D9:D10)</f>
        <v>1452376</v>
      </c>
      <c r="E11" s="230"/>
      <c r="F11" s="227">
        <f>SUM(F9:F10)</f>
        <v>1794104</v>
      </c>
      <c r="G11" s="228">
        <f>SUM(G9:G10)</f>
        <v>1261765</v>
      </c>
      <c r="H11" s="228">
        <f>SUM(H9:H10)</f>
        <v>873530</v>
      </c>
      <c r="I11" s="228">
        <f>SUM(I9:I10)</f>
        <v>485295</v>
      </c>
      <c r="J11" s="228">
        <f>SUM(J9:J10)</f>
        <v>97060</v>
      </c>
      <c r="K11" s="231">
        <v>0</v>
      </c>
    </row>
    <row r="12" spans="1:11" ht="12.75">
      <c r="A12" s="194">
        <v>3</v>
      </c>
      <c r="B12" s="195" t="s">
        <v>184</v>
      </c>
      <c r="C12" s="193"/>
      <c r="D12" s="202"/>
      <c r="E12" s="214"/>
      <c r="F12" s="219"/>
      <c r="G12" s="200"/>
      <c r="H12" s="200"/>
      <c r="I12" s="205"/>
      <c r="J12" s="205"/>
      <c r="K12" s="220"/>
    </row>
    <row r="13" spans="1:11" ht="12.75">
      <c r="A13" s="194">
        <v>4</v>
      </c>
      <c r="B13" s="195" t="s">
        <v>185</v>
      </c>
      <c r="C13" s="193"/>
      <c r="D13" s="202"/>
      <c r="E13" s="214"/>
      <c r="F13" s="219"/>
      <c r="G13" s="200"/>
      <c r="H13" s="200"/>
      <c r="I13" s="205"/>
      <c r="J13" s="205"/>
      <c r="K13" s="220"/>
    </row>
    <row r="14" spans="1:11" ht="12.75">
      <c r="A14" s="196">
        <v>5</v>
      </c>
      <c r="B14" s="195" t="s">
        <v>186</v>
      </c>
      <c r="C14" s="193"/>
      <c r="D14" s="202">
        <f>D15+D16</f>
        <v>0</v>
      </c>
      <c r="E14" s="214"/>
      <c r="F14" s="219"/>
      <c r="G14" s="200"/>
      <c r="H14" s="200"/>
      <c r="I14" s="205"/>
      <c r="J14" s="205"/>
      <c r="K14" s="220"/>
    </row>
    <row r="15" spans="1:11" ht="12.75">
      <c r="A15" s="197"/>
      <c r="B15" s="195" t="s">
        <v>187</v>
      </c>
      <c r="C15" s="193"/>
      <c r="D15" s="202"/>
      <c r="E15" s="214"/>
      <c r="F15" s="219"/>
      <c r="G15" s="200"/>
      <c r="H15" s="200"/>
      <c r="I15" s="205"/>
      <c r="J15" s="205"/>
      <c r="K15" s="220"/>
    </row>
    <row r="16" spans="1:11" ht="12.75">
      <c r="A16" s="197"/>
      <c r="B16" s="195" t="s">
        <v>188</v>
      </c>
      <c r="C16" s="193"/>
      <c r="D16" s="202">
        <f>SUM(D17:D20)</f>
        <v>0</v>
      </c>
      <c r="E16" s="214"/>
      <c r="F16" s="219"/>
      <c r="G16" s="200"/>
      <c r="H16" s="200"/>
      <c r="I16" s="205"/>
      <c r="J16" s="205"/>
      <c r="K16" s="220"/>
    </row>
    <row r="17" spans="1:11" ht="12.75">
      <c r="A17" s="197"/>
      <c r="B17" s="195" t="s">
        <v>189</v>
      </c>
      <c r="C17" s="193"/>
      <c r="D17" s="202"/>
      <c r="E17" s="214" t="s">
        <v>196</v>
      </c>
      <c r="F17" s="219"/>
      <c r="G17" s="200"/>
      <c r="H17" s="200"/>
      <c r="I17" s="205"/>
      <c r="J17" s="205"/>
      <c r="K17" s="220"/>
    </row>
    <row r="18" spans="1:11" ht="12.75">
      <c r="A18" s="197"/>
      <c r="B18" s="195" t="s">
        <v>190</v>
      </c>
      <c r="C18" s="193"/>
      <c r="D18" s="202"/>
      <c r="E18" s="214"/>
      <c r="F18" s="219"/>
      <c r="G18" s="200"/>
      <c r="H18" s="200"/>
      <c r="I18" s="205"/>
      <c r="J18" s="205"/>
      <c r="K18" s="220"/>
    </row>
    <row r="19" spans="1:11" ht="24">
      <c r="A19" s="197"/>
      <c r="B19" s="195" t="s">
        <v>191</v>
      </c>
      <c r="C19" s="193"/>
      <c r="D19" s="202"/>
      <c r="E19" s="214"/>
      <c r="F19" s="219"/>
      <c r="G19" s="200"/>
      <c r="H19" s="200"/>
      <c r="I19" s="205"/>
      <c r="J19" s="205"/>
      <c r="K19" s="220"/>
    </row>
    <row r="20" spans="1:11" ht="13.5" thickBot="1">
      <c r="A20" s="197"/>
      <c r="B20" s="198" t="s">
        <v>192</v>
      </c>
      <c r="C20" s="199"/>
      <c r="D20" s="212"/>
      <c r="E20" s="215"/>
      <c r="F20" s="221"/>
      <c r="G20" s="222"/>
      <c r="H20" s="222"/>
      <c r="I20" s="223"/>
      <c r="J20" s="223"/>
      <c r="K20" s="224"/>
    </row>
    <row r="21" spans="1:11" ht="13.5" thickBot="1">
      <c r="A21" s="445" t="s">
        <v>193</v>
      </c>
      <c r="B21" s="446"/>
      <c r="C21" s="446"/>
      <c r="D21" s="233">
        <f>D6+D11+D12+D13+D14</f>
        <v>1452376</v>
      </c>
      <c r="E21" s="233">
        <f aca="true" t="shared" si="0" ref="E21:K21">E6+E11+E12+E13+E14</f>
        <v>0</v>
      </c>
      <c r="F21" s="234">
        <f t="shared" si="0"/>
        <v>1794104</v>
      </c>
      <c r="G21" s="203">
        <f t="shared" si="0"/>
        <v>1261765</v>
      </c>
      <c r="H21" s="203">
        <f t="shared" si="0"/>
        <v>873530</v>
      </c>
      <c r="I21" s="203">
        <f t="shared" si="0"/>
        <v>485295</v>
      </c>
      <c r="J21" s="203">
        <f t="shared" si="0"/>
        <v>97060</v>
      </c>
      <c r="K21" s="201">
        <f t="shared" si="0"/>
        <v>0</v>
      </c>
    </row>
    <row r="23" spans="2:11" ht="12.75">
      <c r="B23" s="444"/>
      <c r="C23" s="444"/>
      <c r="D23" s="444"/>
      <c r="E23" s="444"/>
      <c r="F23" s="444"/>
      <c r="G23" s="444"/>
      <c r="H23" s="444"/>
      <c r="I23" s="444"/>
      <c r="J23" s="444"/>
      <c r="K23" s="444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87" customWidth="1"/>
    <col min="5" max="7" width="16.7109375" style="13" customWidth="1"/>
  </cols>
  <sheetData>
    <row r="1" spans="1:7" ht="15.75">
      <c r="A1" s="439" t="s">
        <v>364</v>
      </c>
      <c r="B1" s="439"/>
      <c r="C1" s="439"/>
      <c r="D1" s="439"/>
      <c r="E1" s="439"/>
      <c r="F1" s="439"/>
      <c r="G1" s="439"/>
    </row>
    <row r="2" spans="1:4" ht="15.75">
      <c r="A2" s="93"/>
      <c r="B2" s="186"/>
      <c r="C2" s="188"/>
      <c r="D2" s="188"/>
    </row>
    <row r="3" spans="1:4" ht="16.5" thickBot="1">
      <c r="A3" s="93"/>
      <c r="B3" s="186"/>
      <c r="C3" s="188"/>
      <c r="D3" s="188"/>
    </row>
    <row r="4" spans="1:7" ht="33.75" customHeight="1" thickBot="1">
      <c r="A4" s="452" t="s">
        <v>365</v>
      </c>
      <c r="B4" s="454" t="s">
        <v>366</v>
      </c>
      <c r="C4" s="454"/>
      <c r="D4" s="454"/>
      <c r="E4" s="454"/>
      <c r="F4" s="454"/>
      <c r="G4" s="455"/>
    </row>
    <row r="5" spans="1:7" ht="33.75" customHeight="1" thickBot="1">
      <c r="A5" s="453"/>
      <c r="B5" s="239">
        <v>2004</v>
      </c>
      <c r="C5" s="240">
        <v>2005</v>
      </c>
      <c r="D5" s="239">
        <v>2006</v>
      </c>
      <c r="E5" s="241">
        <v>2007</v>
      </c>
      <c r="F5" s="242">
        <v>2008</v>
      </c>
      <c r="G5" s="243">
        <v>2009</v>
      </c>
    </row>
    <row r="6" spans="1:7" ht="51" customHeight="1" thickBot="1">
      <c r="A6" s="235" t="s">
        <v>367</v>
      </c>
      <c r="B6" s="236">
        <v>188272</v>
      </c>
      <c r="C6" s="237">
        <v>532339</v>
      </c>
      <c r="D6" s="237">
        <v>388235</v>
      </c>
      <c r="E6" s="237">
        <v>388235</v>
      </c>
      <c r="F6" s="237">
        <v>388235</v>
      </c>
      <c r="G6" s="238">
        <v>97060</v>
      </c>
    </row>
    <row r="8" spans="1:7" ht="12.75">
      <c r="A8" s="444"/>
      <c r="B8" s="444"/>
      <c r="C8" s="444"/>
      <c r="D8" s="444"/>
      <c r="E8" s="444"/>
      <c r="F8" s="444"/>
      <c r="G8" s="444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ela</cp:lastModifiedBy>
  <cp:lastPrinted>2017-11-14T11:03:00Z</cp:lastPrinted>
  <dcterms:created xsi:type="dcterms:W3CDTF">2003-08-13T08:34:56Z</dcterms:created>
  <dcterms:modified xsi:type="dcterms:W3CDTF">2017-11-16T20:23:15Z</dcterms:modified>
  <cp:category/>
  <cp:version/>
  <cp:contentType/>
  <cp:contentStatus/>
</cp:coreProperties>
</file>