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120" windowHeight="9120" activeTab="0"/>
  </bookViews>
  <sheets>
    <sheet name="Zał-2" sheetId="1" r:id="rId1"/>
  </sheets>
  <definedNames>
    <definedName name="_xlnm.Print_Area" localSheetId="0">'Zał-2'!$A$1:$R$125</definedName>
    <definedName name="_xlnm.Print_Titles" localSheetId="0">'Zał-2'!$10:$10</definedName>
  </definedNames>
  <calcPr fullCalcOnLoad="1"/>
</workbook>
</file>

<file path=xl/sharedStrings.xml><?xml version="1.0" encoding="utf-8"?>
<sst xmlns="http://schemas.openxmlformats.org/spreadsheetml/2006/main" count="150" uniqueCount="138">
  <si>
    <t>Dział</t>
  </si>
  <si>
    <t>Wyszczególnienie</t>
  </si>
  <si>
    <t>Rolnictwo i łowiectwo</t>
  </si>
  <si>
    <t>Transport i łączność</t>
  </si>
  <si>
    <t>Gospodarka mieszkaniowa</t>
  </si>
  <si>
    <t>Cmentarze</t>
  </si>
  <si>
    <t>Administracja publiczna</t>
  </si>
  <si>
    <t>Urzędy naczelnych organów władzy państwowej, kontroli i ochrony prawa oraz sądownictwa</t>
  </si>
  <si>
    <t>Bezpieczeństwo publiczne i ochrona przeciwpożarowa</t>
  </si>
  <si>
    <t>Różne rozliczenia</t>
  </si>
  <si>
    <t>Oświata i wychowanie</t>
  </si>
  <si>
    <t>Pomoc społeczna</t>
  </si>
  <si>
    <t>Gospodarka komunalna i ochrona środowiska</t>
  </si>
  <si>
    <t>010</t>
  </si>
  <si>
    <t>Urzędy wojewódzkie</t>
  </si>
  <si>
    <t>Urzędy naczelnych organów władzy państwowej, kontroli i ochrony prawa</t>
  </si>
  <si>
    <t>Działalność usługowa</t>
  </si>
  <si>
    <t>Ośrodki pomocy społecznej</t>
  </si>
  <si>
    <t>Wydatki na obsługę długu jst</t>
  </si>
  <si>
    <t>Izby rolnicze</t>
  </si>
  <si>
    <t>Pozostała działalność</t>
  </si>
  <si>
    <t xml:space="preserve">      </t>
  </si>
  <si>
    <t>Drogi publiczne gminne</t>
  </si>
  <si>
    <t>Różne jednostki obsługi gospodarki mieszkaniowej</t>
  </si>
  <si>
    <t>Gospodarka gruntami i nieruchomościami</t>
  </si>
  <si>
    <t>Plany zagospodarowania przestrzennego</t>
  </si>
  <si>
    <t>Rady gmin</t>
  </si>
  <si>
    <t>Urzędy gmin</t>
  </si>
  <si>
    <t>Obrona cywilna</t>
  </si>
  <si>
    <t>Obsługa długu publicznego</t>
  </si>
  <si>
    <t>Obsługa papierów wartościowych, kredytów i pożyczek jednostek samorządu terytorialnego</t>
  </si>
  <si>
    <t>Rezerwy ogólne i celowe</t>
  </si>
  <si>
    <t>Szkoły podstawowe</t>
  </si>
  <si>
    <t>Przedszkola</t>
  </si>
  <si>
    <t>Gimnazja</t>
  </si>
  <si>
    <t>Dowożenie uczniów do szkół</t>
  </si>
  <si>
    <t>Ochrona zdrowia</t>
  </si>
  <si>
    <t>Przeciwdziałanie alkoholizmowi</t>
  </si>
  <si>
    <t>Dodatki mieszkaniowe</t>
  </si>
  <si>
    <t>Usługi opiekuńcze oraz specjalistyczne usługi opiekuńcze</t>
  </si>
  <si>
    <t>Edukacyjna opieka wychowawcza</t>
  </si>
  <si>
    <t>Świetlice szkolne</t>
  </si>
  <si>
    <t>Gospodarka ściekowa i ochrona wód</t>
  </si>
  <si>
    <t>Kultura i ochrona dziedzictwa narodowego</t>
  </si>
  <si>
    <t>Domy i ośrodki kultury, świetlice i kluby</t>
  </si>
  <si>
    <t>Biblioteki</t>
  </si>
  <si>
    <t>01030</t>
  </si>
  <si>
    <t>Ogółem wydatki:</t>
  </si>
  <si>
    <t>01095</t>
  </si>
  <si>
    <t>Promocja jednostek samorządu terytorialnego</t>
  </si>
  <si>
    <t>Oświetlenie ulic, placów i dróg</t>
  </si>
  <si>
    <t>Zwalczanie narkomanii</t>
  </si>
  <si>
    <t>Dokształcania i doskonalenia nauczycieli</t>
  </si>
  <si>
    <t>Wydatki bieżące</t>
  </si>
  <si>
    <t>Pozostałe zadania w zakkresie polityki społecznej</t>
  </si>
  <si>
    <t>Pozostałe zadania w zakresie polityki społecznej</t>
  </si>
  <si>
    <t>60014</t>
  </si>
  <si>
    <t>Drogi publiczne powiatowe</t>
  </si>
  <si>
    <t>Składki na ubezpieczenie  zdrowotne opłacane za osoby pobierajace niektóre świadczenia z pomocy społecznej oraz niektóre świadczenia rodzinne oraz za osoby uczestniczące w zajęciach w centrum integracji społecznej</t>
  </si>
  <si>
    <t>Wydatki jednostek budżetowych</t>
  </si>
  <si>
    <t>pozostałe wydatki</t>
  </si>
  <si>
    <t>Wydatki związane z realizacją zadań statutowych jednostek budżetowych</t>
  </si>
  <si>
    <t>Wydatki na dotacje na zadania bieżące</t>
  </si>
  <si>
    <t>Wydatki na świadczenia na rzecz osób fizycznych</t>
  </si>
  <si>
    <t>Wydatki majątkowe</t>
  </si>
  <si>
    <t>Wydatki na wynagrodzenia i składki od nich naliczane</t>
  </si>
  <si>
    <t>Planowane wykonanie wydatków za 2009 rok</t>
  </si>
  <si>
    <t>L.p</t>
  </si>
  <si>
    <t>Rozdział</t>
  </si>
  <si>
    <t>Wydatki na programy finansowane z udziałem środków o których mowa w art.. 5 ust. 1 pkt 2 i 3</t>
  </si>
  <si>
    <t>Wydatki bieżące z tego</t>
  </si>
  <si>
    <t>01009</t>
  </si>
  <si>
    <t>70095</t>
  </si>
  <si>
    <t>Szkoły podstawowe specjalne</t>
  </si>
  <si>
    <t>Gimnazja specjalne</t>
  </si>
  <si>
    <t>Zasiłki stałe</t>
  </si>
  <si>
    <t>Oczyszczanie miast i wsi</t>
  </si>
  <si>
    <t>Utrzymanie zieleni w miastach i gminach</t>
  </si>
  <si>
    <t>Obiekty sportowe</t>
  </si>
  <si>
    <t>Domy pomocy społecznej</t>
  </si>
  <si>
    <t>Ochotnicze straże pożarne w tym:</t>
  </si>
  <si>
    <t>OSP Zbytków</t>
  </si>
  <si>
    <t>OSP Zabłocie</t>
  </si>
  <si>
    <t>OSP Bąków</t>
  </si>
  <si>
    <t>OSP Strumień</t>
  </si>
  <si>
    <t>OSP Drogomyśl</t>
  </si>
  <si>
    <t>OSP Pruchna</t>
  </si>
  <si>
    <t>Stołówki szkolne i przedszkolne</t>
  </si>
  <si>
    <t>Ochrona powietrza atmosferycznego i klimatu</t>
  </si>
  <si>
    <t xml:space="preserve">Kultura fizyczna </t>
  </si>
  <si>
    <t>w tym:</t>
  </si>
  <si>
    <t>inwestycje i zakupy inwestycyjne</t>
  </si>
  <si>
    <t>na programy finansowane z udziałem  środków ,o których mowa w art.5 ust.1 pkt 2 i 3</t>
  </si>
  <si>
    <t>Zadania w zakresie przeciwdziałania przemocy w rodzinie</t>
  </si>
  <si>
    <t>Wpływy i wydatki zwiazane z gromadzeniem środków z opłat produktowych</t>
  </si>
  <si>
    <t>Izby wytrzeźwień</t>
  </si>
  <si>
    <t>Wspieranie rodziny</t>
  </si>
  <si>
    <t>Rehabilitacja zawodowa i społeczna osób niepełnosprawnych</t>
  </si>
  <si>
    <t>Gospodarka odpadami</t>
  </si>
  <si>
    <t>Obrona narodowa</t>
  </si>
  <si>
    <t>Pozostałe wydatki obronne</t>
  </si>
  <si>
    <t>Kolonie i obozy oraz inne formy  wypoczynku dzieci i młodzieży szkolnej,a także szkolenia młodzieży</t>
  </si>
  <si>
    <t>60095</t>
  </si>
  <si>
    <t xml:space="preserve"> </t>
  </si>
  <si>
    <t>Spółki wodne</t>
  </si>
  <si>
    <t>01010</t>
  </si>
  <si>
    <t>Infrastruktura wodociągowa i sanitacyjna wsi</t>
  </si>
  <si>
    <t>71012</t>
  </si>
  <si>
    <t>Ochrona zabytków i opieka nad zabytkami</t>
  </si>
  <si>
    <t>Realizacja zadań wymagajacych stosowania specjalnej organizacji nauki i metod pracy dla dzieci w przedszkolach, oddziałach przedszkolnych  w szkołach podstawowych i innych formach wychowania przedszkolnego</t>
  </si>
  <si>
    <t>60004</t>
  </si>
  <si>
    <t>Lokalny transport zbiorowy</t>
  </si>
  <si>
    <t>Turystyka</t>
  </si>
  <si>
    <t>Zadania w zakresie upowszechniania turystyki</t>
  </si>
  <si>
    <t>Zasiłki okresowe, celowe i pomoc w naturze oraz składki na ubezpieczenia emerytalne i rentowe</t>
  </si>
  <si>
    <t>Pomoc w zakresie dożywiania</t>
  </si>
  <si>
    <t>Wczesne wspomaganie rozwoju dziecka</t>
  </si>
  <si>
    <t>Pomoc materialna dla uczniów o charakterze socjalnym</t>
  </si>
  <si>
    <t>Pomoc materialna dla uczniów o charakterze motywacyjnym</t>
  </si>
  <si>
    <t>Rodzina</t>
  </si>
  <si>
    <t>Świadczenia wychowawcze</t>
  </si>
  <si>
    <t>Świadczenia rodzinne, świadczenia z funduszu alimentacyjnego oraz składki na  ubezpieczenia emerytalne i rentowe z ubezpieczenia społecznego</t>
  </si>
  <si>
    <t>Karta Dużej Rodziny</t>
  </si>
  <si>
    <t>Rodziny zastępcze</t>
  </si>
  <si>
    <t>Ochrona różnorodności biologicznej i krajobrazu</t>
  </si>
  <si>
    <t>zakup i objecie akcji i udziałów</t>
  </si>
  <si>
    <t>Zadania z zakresu geodezji i kartografii</t>
  </si>
  <si>
    <t>Komendy wojewódzkie Policji</t>
  </si>
  <si>
    <t>Załacznik Nr 2</t>
  </si>
  <si>
    <t>do Uchwały  Nr         .2017</t>
  </si>
  <si>
    <t>Rady Miejskiej w Strumieniu</t>
  </si>
  <si>
    <t>Plan 2018</t>
  </si>
  <si>
    <t>Wydatki budżetu gminy na 2018 rok</t>
  </si>
  <si>
    <t>Wspólna obsługa jednostek samorządu terytorialnego (oświata)</t>
  </si>
  <si>
    <t>Realizacja zadań wymagających stosowania specjalnej organizacji nauki i metod pracy dla dzieci i młodzieży  w szkołach podstawowych</t>
  </si>
  <si>
    <t>Realizacja zadań wymagających stosowania specjalnej organizacji nauki i metod pracy dla dzieci i młodzieży  w gimnazjach i klasach dotychczasowego gimnaszjum prowadzonych w innych typach szkół,  liceach ogólnokształcących, technikach, branżowych szkołach I stopnia i klasach dotychczasowej zasadniczej szkoły zawodowej prowadzonych w branżowych szkołach I stopnia oraz  szkołach artystycznych</t>
  </si>
  <si>
    <t>Tworzenie i funkcjonowanie klubów dziecięcych</t>
  </si>
  <si>
    <t>z dnia     grudnia 2017 r.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</si>
</sst>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35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43" fontId="23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175" fontId="23" fillId="0" borderId="0" xfId="0" applyNumberFormat="1" applyFont="1" applyAlignment="1">
      <alignment/>
    </xf>
    <xf numFmtId="41" fontId="23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49" fontId="0" fillId="24" borderId="15" xfId="0" applyNumberFormat="1" applyFont="1" applyFill="1" applyBorder="1" applyAlignment="1">
      <alignment horizontal="center" vertical="top" wrapText="1"/>
    </xf>
    <xf numFmtId="0" fontId="25" fillId="24" borderId="15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5" fillId="24" borderId="15" xfId="0" applyFont="1" applyFill="1" applyBorder="1" applyAlignment="1">
      <alignment horizontal="center" vertical="top" wrapText="1"/>
    </xf>
    <xf numFmtId="0" fontId="25" fillId="24" borderId="15" xfId="0" applyFont="1" applyFill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49" fontId="0" fillId="0" borderId="17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24" borderId="15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5" fillId="24" borderId="15" xfId="0" applyFont="1" applyFill="1" applyBorder="1" applyAlignment="1">
      <alignment horizontal="center" vertical="top" wrapText="1"/>
    </xf>
    <xf numFmtId="0" fontId="25" fillId="24" borderId="15" xfId="0" applyNumberFormat="1" applyFont="1" applyFill="1" applyBorder="1" applyAlignment="1">
      <alignment horizontal="center" vertical="center" wrapText="1"/>
    </xf>
    <xf numFmtId="0" fontId="25" fillId="24" borderId="15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25" fillId="24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vertical="top"/>
    </xf>
    <xf numFmtId="0" fontId="0" fillId="0" borderId="14" xfId="0" applyNumberFormat="1" applyFont="1" applyBorder="1" applyAlignment="1">
      <alignment vertical="top" wrapText="1"/>
    </xf>
    <xf numFmtId="0" fontId="25" fillId="24" borderId="19" xfId="0" applyFont="1" applyFill="1" applyBorder="1" applyAlignment="1">
      <alignment horizontal="center" vertical="top" wrapText="1"/>
    </xf>
    <xf numFmtId="49" fontId="25" fillId="24" borderId="15" xfId="0" applyNumberFormat="1" applyFont="1" applyFill="1" applyBorder="1" applyAlignment="1">
      <alignment horizontal="center" vertical="top" wrapText="1"/>
    </xf>
    <xf numFmtId="43" fontId="25" fillId="24" borderId="15" xfId="0" applyNumberFormat="1" applyFont="1" applyFill="1" applyBorder="1" applyAlignment="1">
      <alignment horizontal="right" vertical="top" wrapText="1"/>
    </xf>
    <xf numFmtId="4" fontId="25" fillId="24" borderId="15" xfId="0" applyNumberFormat="1" applyFont="1" applyFill="1" applyBorder="1" applyAlignment="1">
      <alignment horizontal="right" vertical="top" wrapText="1"/>
    </xf>
    <xf numFmtId="4" fontId="25" fillId="24" borderId="15" xfId="42" applyNumberFormat="1" applyFont="1" applyFill="1" applyBorder="1" applyAlignment="1">
      <alignment horizontal="right" vertical="top" wrapText="1"/>
    </xf>
    <xf numFmtId="4" fontId="25" fillId="24" borderId="20" xfId="42" applyNumberFormat="1" applyFont="1" applyFill="1" applyBorder="1" applyAlignment="1">
      <alignment horizontal="right" vertical="top" wrapText="1"/>
    </xf>
    <xf numFmtId="0" fontId="25" fillId="0" borderId="21" xfId="0" applyFont="1" applyBorder="1" applyAlignment="1">
      <alignment horizontal="center" vertical="top" wrapText="1"/>
    </xf>
    <xf numFmtId="49" fontId="25" fillId="0" borderId="13" xfId="0" applyNumberFormat="1" applyFont="1" applyBorder="1" applyAlignment="1">
      <alignment horizontal="center" vertical="top" wrapText="1"/>
    </xf>
    <xf numFmtId="43" fontId="25" fillId="0" borderId="13" xfId="0" applyNumberFormat="1" applyFont="1" applyBorder="1" applyAlignment="1">
      <alignment horizontal="right" vertical="top" wrapText="1"/>
    </xf>
    <xf numFmtId="4" fontId="0" fillId="0" borderId="13" xfId="0" applyNumberFormat="1" applyFont="1" applyBorder="1" applyAlignment="1">
      <alignment horizontal="right" vertical="top" wrapText="1"/>
    </xf>
    <xf numFmtId="4" fontId="25" fillId="0" borderId="13" xfId="0" applyNumberFormat="1" applyFont="1" applyBorder="1" applyAlignment="1">
      <alignment horizontal="right" vertical="top" wrapText="1"/>
    </xf>
    <xf numFmtId="4" fontId="0" fillId="0" borderId="13" xfId="42" applyNumberFormat="1" applyFont="1" applyBorder="1" applyAlignment="1">
      <alignment horizontal="right" vertical="top" wrapText="1"/>
    </xf>
    <xf numFmtId="4" fontId="25" fillId="0" borderId="22" xfId="0" applyNumberFormat="1" applyFont="1" applyBorder="1" applyAlignment="1">
      <alignment horizontal="right" vertical="top" wrapText="1"/>
    </xf>
    <xf numFmtId="0" fontId="25" fillId="0" borderId="23" xfId="0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43" fontId="25" fillId="0" borderId="14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4" fontId="25" fillId="0" borderId="14" xfId="0" applyNumberFormat="1" applyFont="1" applyBorder="1" applyAlignment="1">
      <alignment horizontal="right" vertical="top" wrapText="1"/>
    </xf>
    <xf numFmtId="4" fontId="0" fillId="0" borderId="14" xfId="42" applyNumberFormat="1" applyFont="1" applyBorder="1" applyAlignment="1">
      <alignment horizontal="right" vertical="top" wrapText="1"/>
    </xf>
    <xf numFmtId="4" fontId="25" fillId="0" borderId="24" xfId="0" applyNumberFormat="1" applyFont="1" applyBorder="1" applyAlignment="1">
      <alignment horizontal="right" vertical="top" wrapText="1"/>
    </xf>
    <xf numFmtId="0" fontId="0" fillId="0" borderId="23" xfId="0" applyFont="1" applyBorder="1" applyAlignment="1">
      <alignment horizontal="center" vertical="top" wrapText="1"/>
    </xf>
    <xf numFmtId="43" fontId="0" fillId="0" borderId="14" xfId="0" applyNumberFormat="1" applyFont="1" applyBorder="1" applyAlignment="1">
      <alignment horizontal="right" vertical="top" wrapText="1"/>
    </xf>
    <xf numFmtId="4" fontId="0" fillId="0" borderId="24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43" fontId="0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 wrapText="1"/>
    </xf>
    <xf numFmtId="4" fontId="0" fillId="0" borderId="11" xfId="42" applyNumberFormat="1" applyFont="1" applyBorder="1" applyAlignment="1">
      <alignment horizontal="right" vertical="top" wrapText="1"/>
    </xf>
    <xf numFmtId="4" fontId="0" fillId="0" borderId="12" xfId="0" applyNumberFormat="1" applyFont="1" applyBorder="1" applyAlignment="1">
      <alignment horizontal="right" vertical="top" wrapText="1"/>
    </xf>
    <xf numFmtId="0" fontId="25" fillId="24" borderId="19" xfId="0" applyFont="1" applyFill="1" applyBorder="1" applyAlignment="1">
      <alignment horizontal="center" vertical="top" wrapText="1"/>
    </xf>
    <xf numFmtId="49" fontId="25" fillId="24" borderId="15" xfId="0" applyNumberFormat="1" applyFont="1" applyFill="1" applyBorder="1" applyAlignment="1">
      <alignment horizontal="center" vertical="top" wrapText="1"/>
    </xf>
    <xf numFmtId="43" fontId="25" fillId="24" borderId="15" xfId="0" applyNumberFormat="1" applyFont="1" applyFill="1" applyBorder="1" applyAlignment="1">
      <alignment horizontal="right" vertical="top" wrapText="1"/>
    </xf>
    <xf numFmtId="4" fontId="25" fillId="24" borderId="15" xfId="0" applyNumberFormat="1" applyFont="1" applyFill="1" applyBorder="1" applyAlignment="1">
      <alignment horizontal="right" vertical="top" wrapText="1"/>
    </xf>
    <xf numFmtId="4" fontId="25" fillId="24" borderId="15" xfId="42" applyNumberFormat="1" applyFont="1" applyFill="1" applyBorder="1" applyAlignment="1">
      <alignment horizontal="right" vertical="top" wrapText="1"/>
    </xf>
    <xf numFmtId="4" fontId="25" fillId="24" borderId="20" xfId="42" applyNumberFormat="1" applyFont="1" applyFill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0" fontId="0" fillId="0" borderId="2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43" fontId="0" fillId="0" borderId="16" xfId="0" applyNumberFormat="1" applyFont="1" applyBorder="1" applyAlignment="1">
      <alignment horizontal="right" vertical="top" wrapText="1"/>
    </xf>
    <xf numFmtId="4" fontId="0" fillId="0" borderId="16" xfId="0" applyNumberFormat="1" applyFont="1" applyBorder="1" applyAlignment="1">
      <alignment horizontal="right" vertical="top" wrapText="1"/>
    </xf>
    <xf numFmtId="4" fontId="25" fillId="0" borderId="16" xfId="0" applyNumberFormat="1" applyFont="1" applyBorder="1" applyAlignment="1">
      <alignment horizontal="right" vertical="top" wrapText="1"/>
    </xf>
    <xf numFmtId="4" fontId="0" fillId="0" borderId="16" xfId="42" applyNumberFormat="1" applyFont="1" applyBorder="1" applyAlignment="1">
      <alignment horizontal="right" vertical="top" wrapText="1"/>
    </xf>
    <xf numFmtId="4" fontId="0" fillId="0" borderId="26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43" fontId="0" fillId="0" borderId="13" xfId="0" applyNumberFormat="1" applyFont="1" applyBorder="1" applyAlignment="1">
      <alignment horizontal="right" vertical="top" wrapText="1"/>
    </xf>
    <xf numFmtId="0" fontId="0" fillId="0" borderId="27" xfId="0" applyFont="1" applyBorder="1" applyAlignment="1">
      <alignment horizontal="center" vertical="top" wrapText="1"/>
    </xf>
    <xf numFmtId="43" fontId="0" fillId="0" borderId="17" xfId="0" applyNumberFormat="1" applyFont="1" applyBorder="1" applyAlignment="1">
      <alignment horizontal="right" vertical="top" wrapText="1"/>
    </xf>
    <xf numFmtId="4" fontId="0" fillId="0" borderId="17" xfId="0" applyNumberFormat="1" applyFont="1" applyBorder="1" applyAlignment="1">
      <alignment horizontal="right" vertical="top" wrapText="1"/>
    </xf>
    <xf numFmtId="4" fontId="0" fillId="0" borderId="17" xfId="42" applyNumberFormat="1" applyFont="1" applyBorder="1" applyAlignment="1">
      <alignment horizontal="right" vertical="top" wrapText="1"/>
    </xf>
    <xf numFmtId="4" fontId="25" fillId="0" borderId="17" xfId="0" applyNumberFormat="1" applyFont="1" applyBorder="1" applyAlignment="1">
      <alignment horizontal="right" vertical="top" wrapText="1"/>
    </xf>
    <xf numFmtId="4" fontId="25" fillId="0" borderId="28" xfId="0" applyNumberFormat="1" applyFont="1" applyBorder="1" applyAlignment="1">
      <alignment horizontal="right" vertical="top" wrapText="1"/>
    </xf>
    <xf numFmtId="4" fontId="25" fillId="24" borderId="29" xfId="0" applyNumberFormat="1" applyFont="1" applyFill="1" applyBorder="1" applyAlignment="1">
      <alignment horizontal="right" vertical="top" wrapText="1"/>
    </xf>
    <xf numFmtId="4" fontId="25" fillId="0" borderId="11" xfId="0" applyNumberFormat="1" applyFont="1" applyBorder="1" applyAlignment="1">
      <alignment horizontal="right" vertical="top" wrapText="1"/>
    </xf>
    <xf numFmtId="4" fontId="25" fillId="0" borderId="12" xfId="0" applyNumberFormat="1" applyFont="1" applyBorder="1" applyAlignment="1">
      <alignment horizontal="right" vertical="top" wrapText="1"/>
    </xf>
    <xf numFmtId="4" fontId="0" fillId="24" borderId="15" xfId="0" applyNumberFormat="1" applyFont="1" applyFill="1" applyBorder="1" applyAlignment="1">
      <alignment horizontal="right" vertical="top" wrapText="1"/>
    </xf>
    <xf numFmtId="4" fontId="0" fillId="24" borderId="29" xfId="0" applyNumberFormat="1" applyFont="1" applyFill="1" applyBorder="1" applyAlignment="1">
      <alignment horizontal="right" vertical="top" wrapText="1"/>
    </xf>
    <xf numFmtId="43" fontId="0" fillId="24" borderId="15" xfId="0" applyNumberFormat="1" applyFont="1" applyFill="1" applyBorder="1" applyAlignment="1">
      <alignment horizontal="right" vertical="top" wrapText="1"/>
    </xf>
    <xf numFmtId="4" fontId="0" fillId="24" borderId="15" xfId="42" applyNumberFormat="1" applyFont="1" applyFill="1" applyBorder="1" applyAlignment="1">
      <alignment horizontal="right" vertical="top" wrapText="1"/>
    </xf>
    <xf numFmtId="0" fontId="25" fillId="0" borderId="13" xfId="0" applyFont="1" applyBorder="1" applyAlignment="1">
      <alignment horizontal="center" vertical="top" wrapText="1"/>
    </xf>
    <xf numFmtId="4" fontId="25" fillId="0" borderId="13" xfId="42" applyNumberFormat="1" applyFont="1" applyBorder="1" applyAlignment="1">
      <alignment horizontal="right" vertical="top" wrapText="1"/>
    </xf>
    <xf numFmtId="4" fontId="31" fillId="0" borderId="14" xfId="0" applyNumberFormat="1" applyFont="1" applyBorder="1" applyAlignment="1">
      <alignment horizontal="right" vertical="top" wrapText="1"/>
    </xf>
    <xf numFmtId="4" fontId="32" fillId="24" borderId="15" xfId="0" applyNumberFormat="1" applyFont="1" applyFill="1" applyBorder="1" applyAlignment="1">
      <alignment horizontal="right" vertical="top" wrapText="1"/>
    </xf>
    <xf numFmtId="4" fontId="32" fillId="24" borderId="15" xfId="42" applyNumberFormat="1" applyFont="1" applyFill="1" applyBorder="1" applyAlignment="1">
      <alignment horizontal="right" vertical="top" wrapText="1"/>
    </xf>
    <xf numFmtId="4" fontId="25" fillId="24" borderId="29" xfId="42" applyNumberFormat="1" applyFont="1" applyFill="1" applyBorder="1" applyAlignment="1">
      <alignment horizontal="right" vertical="top" wrapText="1"/>
    </xf>
    <xf numFmtId="4" fontId="25" fillId="0" borderId="16" xfId="42" applyNumberFormat="1" applyFont="1" applyBorder="1" applyAlignment="1">
      <alignment horizontal="right" vertical="top" wrapText="1"/>
    </xf>
    <xf numFmtId="4" fontId="32" fillId="0" borderId="16" xfId="0" applyNumberFormat="1" applyFont="1" applyBorder="1" applyAlignment="1">
      <alignment horizontal="right" vertical="top" wrapText="1"/>
    </xf>
    <xf numFmtId="4" fontId="0" fillId="0" borderId="26" xfId="42" applyNumberFormat="1" applyFont="1" applyBorder="1" applyAlignment="1">
      <alignment horizontal="right" vertical="top" wrapText="1"/>
    </xf>
    <xf numFmtId="4" fontId="25" fillId="0" borderId="26" xfId="0" applyNumberFormat="1" applyFont="1" applyBorder="1" applyAlignment="1">
      <alignment horizontal="right" vertical="top" wrapText="1"/>
    </xf>
    <xf numFmtId="0" fontId="25" fillId="24" borderId="19" xfId="0" applyNumberFormat="1" applyFont="1" applyFill="1" applyBorder="1" applyAlignment="1">
      <alignment horizontal="center" vertical="center" wrapText="1"/>
    </xf>
    <xf numFmtId="43" fontId="25" fillId="24" borderId="15" xfId="0" applyNumberFormat="1" applyFont="1" applyFill="1" applyBorder="1" applyAlignment="1">
      <alignment horizontal="center" vertical="center" wrapText="1"/>
    </xf>
    <xf numFmtId="4" fontId="25" fillId="24" borderId="15" xfId="42" applyNumberFormat="1" applyFont="1" applyFill="1" applyBorder="1" applyAlignment="1">
      <alignment vertical="center"/>
    </xf>
    <xf numFmtId="4" fontId="25" fillId="24" borderId="15" xfId="0" applyNumberFormat="1" applyFont="1" applyFill="1" applyBorder="1" applyAlignment="1">
      <alignment horizontal="right" vertical="center" wrapText="1"/>
    </xf>
    <xf numFmtId="43" fontId="0" fillId="0" borderId="30" xfId="0" applyNumberFormat="1" applyFont="1" applyBorder="1" applyAlignment="1">
      <alignment horizontal="right" vertical="top" wrapText="1"/>
    </xf>
    <xf numFmtId="4" fontId="0" fillId="0" borderId="11" xfId="42" applyNumberFormat="1" applyFont="1" applyFill="1" applyBorder="1" applyAlignment="1">
      <alignment horizontal="right" vertical="top" wrapText="1"/>
    </xf>
    <xf numFmtId="4" fontId="0" fillId="0" borderId="14" xfId="42" applyNumberFormat="1" applyFont="1" applyBorder="1" applyAlignment="1">
      <alignment horizontal="right" vertical="top"/>
    </xf>
    <xf numFmtId="4" fontId="31" fillId="0" borderId="22" xfId="0" applyNumberFormat="1" applyFont="1" applyBorder="1" applyAlignment="1">
      <alignment horizontal="right" vertical="top" wrapText="1"/>
    </xf>
    <xf numFmtId="0" fontId="0" fillId="0" borderId="23" xfId="0" applyFont="1" applyFill="1" applyBorder="1" applyAlignment="1">
      <alignment horizontal="center" vertical="top" wrapText="1"/>
    </xf>
    <xf numFmtId="43" fontId="0" fillId="0" borderId="14" xfId="0" applyNumberFormat="1" applyFont="1" applyFill="1" applyBorder="1" applyAlignment="1">
      <alignment horizontal="right" vertical="top" wrapText="1"/>
    </xf>
    <xf numFmtId="4" fontId="33" fillId="0" borderId="14" xfId="0" applyNumberFormat="1" applyFont="1" applyBorder="1" applyAlignment="1">
      <alignment horizontal="right" vertical="top" wrapText="1"/>
    </xf>
    <xf numFmtId="4" fontId="32" fillId="0" borderId="14" xfId="0" applyNumberFormat="1" applyFont="1" applyBorder="1" applyAlignment="1">
      <alignment horizontal="right" vertical="top" wrapText="1"/>
    </xf>
    <xf numFmtId="4" fontId="0" fillId="0" borderId="14" xfId="0" applyNumberFormat="1" applyFont="1" applyFill="1" applyBorder="1" applyAlignment="1">
      <alignment horizontal="right" vertical="top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31" xfId="0" applyFont="1" applyBorder="1" applyAlignment="1">
      <alignment horizontal="center" vertical="top" wrapText="1"/>
    </xf>
    <xf numFmtId="43" fontId="0" fillId="0" borderId="0" xfId="0" applyNumberFormat="1" applyFont="1" applyBorder="1" applyAlignment="1">
      <alignment horizontal="right" vertical="top" wrapText="1"/>
    </xf>
    <xf numFmtId="4" fontId="34" fillId="0" borderId="14" xfId="0" applyNumberFormat="1" applyFont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25" fillId="0" borderId="14" xfId="42" applyNumberFormat="1" applyFont="1" applyBorder="1" applyAlignment="1">
      <alignment horizontal="right" vertical="top" wrapText="1"/>
    </xf>
    <xf numFmtId="0" fontId="0" fillId="0" borderId="2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172" fontId="25" fillId="0" borderId="14" xfId="0" applyNumberFormat="1" applyFont="1" applyBorder="1" applyAlignment="1">
      <alignment horizontal="right" vertical="center"/>
    </xf>
    <xf numFmtId="4" fontId="25" fillId="0" borderId="14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4" fontId="34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center" vertical="center"/>
    </xf>
    <xf numFmtId="4" fontId="25" fillId="0" borderId="11" xfId="42" applyNumberFormat="1" applyFont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0" fontId="25" fillId="24" borderId="19" xfId="0" applyNumberFormat="1" applyFont="1" applyFill="1" applyBorder="1" applyAlignment="1">
      <alignment horizontal="center" vertical="center"/>
    </xf>
    <xf numFmtId="172" fontId="25" fillId="24" borderId="15" xfId="0" applyNumberFormat="1" applyFont="1" applyFill="1" applyBorder="1" applyAlignment="1">
      <alignment horizontal="right" vertical="center"/>
    </xf>
    <xf numFmtId="4" fontId="34" fillId="24" borderId="15" xfId="0" applyNumberFormat="1" applyFont="1" applyFill="1" applyBorder="1" applyAlignment="1">
      <alignment horizontal="right" vertical="top" wrapText="1"/>
    </xf>
    <xf numFmtId="4" fontId="25" fillId="24" borderId="15" xfId="0" applyNumberFormat="1" applyFont="1" applyFill="1" applyBorder="1" applyAlignment="1">
      <alignment horizontal="right" vertical="center"/>
    </xf>
    <xf numFmtId="4" fontId="25" fillId="24" borderId="15" xfId="42" applyNumberFormat="1" applyFont="1" applyFill="1" applyBorder="1" applyAlignment="1">
      <alignment horizontal="right" vertical="center" wrapText="1"/>
    </xf>
    <xf numFmtId="0" fontId="25" fillId="0" borderId="21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172" fontId="25" fillId="0" borderId="13" xfId="0" applyNumberFormat="1" applyFont="1" applyBorder="1" applyAlignment="1">
      <alignment horizontal="right" vertical="center"/>
    </xf>
    <xf numFmtId="4" fontId="33" fillId="0" borderId="13" xfId="0" applyNumberFormat="1" applyFont="1" applyBorder="1" applyAlignment="1">
      <alignment horizontal="right" vertical="top" wrapText="1"/>
    </xf>
    <xf numFmtId="4" fontId="25" fillId="0" borderId="13" xfId="0" applyNumberFormat="1" applyFont="1" applyBorder="1" applyAlignment="1">
      <alignment horizontal="right" vertical="center"/>
    </xf>
    <xf numFmtId="4" fontId="25" fillId="0" borderId="13" xfId="42" applyNumberFormat="1" applyFont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>
      <alignment horizontal="right" vertical="top" wrapText="1"/>
    </xf>
    <xf numFmtId="0" fontId="0" fillId="0" borderId="23" xfId="0" applyNumberFormat="1" applyFont="1" applyBorder="1" applyAlignment="1">
      <alignment vertical="top"/>
    </xf>
    <xf numFmtId="172" fontId="0" fillId="0" borderId="14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4" fontId="32" fillId="0" borderId="13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4" fontId="32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 wrapText="1"/>
    </xf>
    <xf numFmtId="4" fontId="25" fillId="24" borderId="20" xfId="0" applyNumberFormat="1" applyFont="1" applyFill="1" applyBorder="1" applyAlignment="1">
      <alignment horizontal="right" vertical="top" wrapText="1"/>
    </xf>
    <xf numFmtId="4" fontId="0" fillId="0" borderId="14" xfId="42" applyNumberFormat="1" applyFont="1" applyBorder="1" applyAlignment="1">
      <alignment horizontal="right" vertical="top" wrapText="1"/>
    </xf>
    <xf numFmtId="43" fontId="25" fillId="24" borderId="15" xfId="0" applyNumberFormat="1" applyFont="1" applyFill="1" applyBorder="1" applyAlignment="1">
      <alignment horizontal="right" vertical="center" wrapText="1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wrapText="1"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top" wrapText="1"/>
    </xf>
    <xf numFmtId="43" fontId="0" fillId="0" borderId="33" xfId="0" applyNumberFormat="1" applyFont="1" applyBorder="1" applyAlignment="1">
      <alignment horizontal="right" vertical="top" wrapText="1"/>
    </xf>
    <xf numFmtId="4" fontId="0" fillId="0" borderId="13" xfId="0" applyNumberFormat="1" applyFont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0" fontId="25" fillId="0" borderId="34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25" fillId="0" borderId="3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25" fillId="0" borderId="34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25" fillId="0" borderId="12" xfId="0" applyFont="1" applyBorder="1" applyAlignment="1">
      <alignment horizontal="left" vertical="center" wrapText="1"/>
    </xf>
    <xf numFmtId="0" fontId="0" fillId="0" borderId="22" xfId="0" applyFont="1" applyBorder="1" applyAlignment="1">
      <alignment wrapText="1"/>
    </xf>
    <xf numFmtId="0" fontId="25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5" fillId="0" borderId="4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5" fillId="0" borderId="18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top" wrapText="1"/>
    </xf>
    <xf numFmtId="4" fontId="25" fillId="0" borderId="17" xfId="42" applyNumberFormat="1" applyFont="1" applyBorder="1" applyAlignment="1">
      <alignment horizontal="righ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26"/>
  <sheetViews>
    <sheetView tabSelected="1" zoomScale="85" zoomScaleNormal="85" zoomScalePageLayoutView="0" workbookViewId="0" topLeftCell="A107">
      <selection activeCell="V108" sqref="V108"/>
    </sheetView>
  </sheetViews>
  <sheetFormatPr defaultColWidth="9.00390625" defaultRowHeight="12.75"/>
  <cols>
    <col min="1" max="1" width="3.75390625" style="1" customWidth="1"/>
    <col min="2" max="2" width="5.125" style="1" customWidth="1"/>
    <col min="3" max="3" width="7.75390625" style="1" customWidth="1"/>
    <col min="4" max="4" width="22.375" style="0" customWidth="1"/>
    <col min="5" max="5" width="15.75390625" style="3" hidden="1" customWidth="1"/>
    <col min="6" max="6" width="15.625" style="0" customWidth="1"/>
    <col min="7" max="7" width="13.125" style="0" customWidth="1"/>
    <col min="8" max="8" width="14.375" style="0" customWidth="1"/>
    <col min="9" max="9" width="12.75390625" style="0" customWidth="1"/>
    <col min="10" max="10" width="10.75390625" style="0" customWidth="1"/>
    <col min="11" max="11" width="15.375" style="0" customWidth="1"/>
    <col min="12" max="12" width="15.25390625" style="0" customWidth="1"/>
    <col min="13" max="13" width="14.375" style="0" customWidth="1"/>
    <col min="14" max="14" width="14.25390625" style="0" customWidth="1"/>
    <col min="15" max="15" width="16.00390625" style="0" customWidth="1"/>
    <col min="16" max="16" width="11.00390625" style="0" customWidth="1"/>
    <col min="17" max="17" width="13.125" style="0" customWidth="1"/>
    <col min="18" max="18" width="12.375" style="0" customWidth="1"/>
    <col min="20" max="20" width="9.625" style="0" bestFit="1" customWidth="1"/>
  </cols>
  <sheetData>
    <row r="2" spans="12:18" ht="15.75">
      <c r="L2" s="225"/>
      <c r="M2" s="225"/>
      <c r="N2" s="225"/>
      <c r="O2" s="225"/>
      <c r="P2" s="220" t="s">
        <v>128</v>
      </c>
      <c r="Q2" s="220"/>
      <c r="R2" s="220"/>
    </row>
    <row r="3" spans="12:18" ht="15">
      <c r="L3" s="226"/>
      <c r="M3" s="226"/>
      <c r="N3" s="226"/>
      <c r="O3" s="226"/>
      <c r="P3" s="221" t="s">
        <v>129</v>
      </c>
      <c r="Q3" s="221"/>
      <c r="R3" s="221"/>
    </row>
    <row r="4" spans="12:18" ht="15">
      <c r="L4" s="2"/>
      <c r="M4" s="2"/>
      <c r="N4" s="2"/>
      <c r="O4" s="2"/>
      <c r="P4" s="221" t="s">
        <v>130</v>
      </c>
      <c r="Q4" s="221"/>
      <c r="R4" s="221"/>
    </row>
    <row r="5" spans="1:18" s="6" customFormat="1" ht="18">
      <c r="A5" s="4"/>
      <c r="B5" s="4"/>
      <c r="C5" s="4"/>
      <c r="D5" s="21" t="s">
        <v>132</v>
      </c>
      <c r="E5" s="21"/>
      <c r="F5" s="22"/>
      <c r="G5" s="4"/>
      <c r="H5" s="4"/>
      <c r="I5" s="4"/>
      <c r="J5" s="4"/>
      <c r="K5" s="4"/>
      <c r="L5" s="4"/>
      <c r="M5" s="4"/>
      <c r="N5" s="4"/>
      <c r="O5" s="4"/>
      <c r="P5" s="221" t="s">
        <v>137</v>
      </c>
      <c r="Q5" s="221"/>
      <c r="R5" s="221"/>
    </row>
    <row r="6" spans="1:18" s="6" customFormat="1" ht="17.25" thickBot="1">
      <c r="A6" s="4"/>
      <c r="B6" s="4"/>
      <c r="C6" s="4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18" customFormat="1" ht="39" customHeight="1">
      <c r="A7" s="195" t="s">
        <v>67</v>
      </c>
      <c r="B7" s="192" t="s">
        <v>0</v>
      </c>
      <c r="C7" s="192" t="s">
        <v>68</v>
      </c>
      <c r="D7" s="192" t="s">
        <v>1</v>
      </c>
      <c r="E7" s="200" t="s">
        <v>66</v>
      </c>
      <c r="F7" s="200" t="s">
        <v>131</v>
      </c>
      <c r="G7" s="200" t="s">
        <v>64</v>
      </c>
      <c r="H7" s="212"/>
      <c r="I7" s="213"/>
      <c r="J7" s="214" t="s">
        <v>125</v>
      </c>
      <c r="K7" s="200" t="s">
        <v>53</v>
      </c>
      <c r="L7" s="222" t="s">
        <v>70</v>
      </c>
      <c r="M7" s="223"/>
      <c r="N7" s="223"/>
      <c r="O7" s="223"/>
      <c r="P7" s="223"/>
      <c r="Q7" s="223"/>
      <c r="R7" s="224"/>
    </row>
    <row r="8" spans="1:18" s="18" customFormat="1" ht="85.5" customHeight="1">
      <c r="A8" s="196"/>
      <c r="B8" s="198"/>
      <c r="C8" s="193"/>
      <c r="D8" s="193"/>
      <c r="E8" s="201"/>
      <c r="F8" s="201"/>
      <c r="G8" s="201"/>
      <c r="H8" s="215" t="s">
        <v>91</v>
      </c>
      <c r="I8" s="184" t="s">
        <v>90</v>
      </c>
      <c r="J8" s="215"/>
      <c r="K8" s="210"/>
      <c r="L8" s="205" t="s">
        <v>59</v>
      </c>
      <c r="M8" s="206"/>
      <c r="N8" s="207" t="s">
        <v>62</v>
      </c>
      <c r="O8" s="208" t="s">
        <v>63</v>
      </c>
      <c r="P8" s="227" t="s">
        <v>69</v>
      </c>
      <c r="Q8" s="228"/>
      <c r="R8" s="203" t="s">
        <v>18</v>
      </c>
    </row>
    <row r="9" spans="1:18" s="19" customFormat="1" ht="137.25" customHeight="1">
      <c r="A9" s="197"/>
      <c r="B9" s="199"/>
      <c r="C9" s="194"/>
      <c r="D9" s="194"/>
      <c r="E9" s="202"/>
      <c r="F9" s="202"/>
      <c r="G9" s="202"/>
      <c r="H9" s="216"/>
      <c r="I9" s="185" t="s">
        <v>92</v>
      </c>
      <c r="J9" s="216"/>
      <c r="K9" s="211"/>
      <c r="L9" s="186" t="s">
        <v>65</v>
      </c>
      <c r="M9" s="187" t="s">
        <v>61</v>
      </c>
      <c r="N9" s="202"/>
      <c r="O9" s="209"/>
      <c r="P9" s="186" t="s">
        <v>65</v>
      </c>
      <c r="Q9" s="186" t="s">
        <v>60</v>
      </c>
      <c r="R9" s="204"/>
    </row>
    <row r="10" spans="1:18" s="7" customFormat="1" ht="17.25" thickBot="1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5</v>
      </c>
      <c r="G10" s="24">
        <v>6</v>
      </c>
      <c r="H10" s="24">
        <v>7</v>
      </c>
      <c r="I10" s="24">
        <v>8</v>
      </c>
      <c r="J10" s="24"/>
      <c r="K10" s="24">
        <v>9</v>
      </c>
      <c r="L10" s="24">
        <v>10</v>
      </c>
      <c r="M10" s="24">
        <v>11</v>
      </c>
      <c r="N10" s="24">
        <v>12</v>
      </c>
      <c r="O10" s="24">
        <v>13</v>
      </c>
      <c r="P10" s="24">
        <v>14</v>
      </c>
      <c r="Q10" s="24">
        <v>15</v>
      </c>
      <c r="R10" s="25">
        <v>16</v>
      </c>
    </row>
    <row r="11" spans="1:18" s="6" customFormat="1" ht="25.5" customHeight="1" thickBot="1">
      <c r="A11" s="64">
        <v>1</v>
      </c>
      <c r="B11" s="65" t="s">
        <v>13</v>
      </c>
      <c r="C11" s="65"/>
      <c r="D11" s="36" t="s">
        <v>2</v>
      </c>
      <c r="E11" s="66">
        <f>SUM(E14:E15)</f>
        <v>127028.25</v>
      </c>
      <c r="F11" s="67">
        <f aca="true" t="shared" si="0" ref="F11:F35">G11+K11</f>
        <v>158075</v>
      </c>
      <c r="G11" s="67">
        <f>G13+G12+G14+G15</f>
        <v>35000</v>
      </c>
      <c r="H11" s="67">
        <f>H13+H12+H14+H15</f>
        <v>35000</v>
      </c>
      <c r="I11" s="67">
        <f>I13+I12+I14+I15</f>
        <v>0</v>
      </c>
      <c r="J11" s="67"/>
      <c r="K11" s="67">
        <f aca="true" t="shared" si="1" ref="K11:K16">SUM(L11:R11)</f>
        <v>123075</v>
      </c>
      <c r="L11" s="68">
        <f>L12+L13+L14+L15</f>
        <v>0</v>
      </c>
      <c r="M11" s="68">
        <f>M12+M13+M14+M15</f>
        <v>90075</v>
      </c>
      <c r="N11" s="68">
        <f>N12+N13+N14+N15</f>
        <v>33000</v>
      </c>
      <c r="O11" s="68">
        <f>SUM(O12:O15)</f>
        <v>0</v>
      </c>
      <c r="P11" s="68">
        <f>SUM(P12:P15)</f>
        <v>0</v>
      </c>
      <c r="Q11" s="68">
        <f>SUM(Q12:Q15)</f>
        <v>0</v>
      </c>
      <c r="R11" s="69">
        <f>SUM(R12:R15)</f>
        <v>0</v>
      </c>
    </row>
    <row r="12" spans="1:18" s="6" customFormat="1" ht="17.25" customHeight="1">
      <c r="A12" s="70"/>
      <c r="B12" s="71"/>
      <c r="C12" s="26" t="s">
        <v>71</v>
      </c>
      <c r="D12" s="27" t="s">
        <v>104</v>
      </c>
      <c r="E12" s="72"/>
      <c r="F12" s="73">
        <f t="shared" si="0"/>
        <v>21500</v>
      </c>
      <c r="G12" s="74"/>
      <c r="H12" s="74"/>
      <c r="I12" s="74"/>
      <c r="J12" s="74"/>
      <c r="K12" s="73">
        <f t="shared" si="1"/>
        <v>21500</v>
      </c>
      <c r="L12" s="74"/>
      <c r="M12" s="75">
        <v>1500</v>
      </c>
      <c r="N12" s="75">
        <v>20000</v>
      </c>
      <c r="O12" s="74"/>
      <c r="P12" s="74"/>
      <c r="Q12" s="74"/>
      <c r="R12" s="76"/>
    </row>
    <row r="13" spans="1:18" s="6" customFormat="1" ht="42.75" customHeight="1">
      <c r="A13" s="77"/>
      <c r="B13" s="78"/>
      <c r="C13" s="28" t="s">
        <v>105</v>
      </c>
      <c r="D13" s="29" t="s">
        <v>106</v>
      </c>
      <c r="E13" s="79"/>
      <c r="F13" s="80">
        <f t="shared" si="0"/>
        <v>37000</v>
      </c>
      <c r="G13" s="80">
        <f>H13</f>
        <v>35000</v>
      </c>
      <c r="H13" s="80">
        <v>35000</v>
      </c>
      <c r="I13" s="80"/>
      <c r="J13" s="80"/>
      <c r="K13" s="80">
        <f t="shared" si="1"/>
        <v>2000</v>
      </c>
      <c r="L13" s="81"/>
      <c r="M13" s="82">
        <v>2000</v>
      </c>
      <c r="N13" s="82">
        <v>0</v>
      </c>
      <c r="O13" s="81"/>
      <c r="P13" s="81"/>
      <c r="Q13" s="81"/>
      <c r="R13" s="83"/>
    </row>
    <row r="14" spans="1:18" s="6" customFormat="1" ht="18" customHeight="1">
      <c r="A14" s="84"/>
      <c r="B14" s="28"/>
      <c r="C14" s="28" t="s">
        <v>46</v>
      </c>
      <c r="D14" s="29" t="s">
        <v>19</v>
      </c>
      <c r="E14" s="85">
        <v>10000</v>
      </c>
      <c r="F14" s="80">
        <f t="shared" si="0"/>
        <v>13000</v>
      </c>
      <c r="G14" s="81"/>
      <c r="H14" s="81"/>
      <c r="I14" s="81"/>
      <c r="J14" s="81"/>
      <c r="K14" s="80">
        <f t="shared" si="1"/>
        <v>13000</v>
      </c>
      <c r="L14" s="82"/>
      <c r="M14" s="82"/>
      <c r="N14" s="82">
        <v>13000</v>
      </c>
      <c r="O14" s="80"/>
      <c r="P14" s="80"/>
      <c r="Q14" s="80"/>
      <c r="R14" s="86"/>
    </row>
    <row r="15" spans="1:18" s="6" customFormat="1" ht="16.5" customHeight="1" thickBot="1">
      <c r="A15" s="87"/>
      <c r="B15" s="30" t="s">
        <v>21</v>
      </c>
      <c r="C15" s="30" t="s">
        <v>48</v>
      </c>
      <c r="D15" s="31" t="s">
        <v>20</v>
      </c>
      <c r="E15" s="88">
        <v>117028.25</v>
      </c>
      <c r="F15" s="89">
        <f t="shared" si="0"/>
        <v>86575</v>
      </c>
      <c r="G15" s="89"/>
      <c r="H15" s="89"/>
      <c r="I15" s="89"/>
      <c r="J15" s="89"/>
      <c r="K15" s="89">
        <f t="shared" si="1"/>
        <v>86575</v>
      </c>
      <c r="L15" s="90"/>
      <c r="M15" s="90">
        <v>86575</v>
      </c>
      <c r="N15" s="89"/>
      <c r="O15" s="89"/>
      <c r="P15" s="89"/>
      <c r="Q15" s="89"/>
      <c r="R15" s="91"/>
    </row>
    <row r="16" spans="1:18" s="6" customFormat="1" ht="26.25" customHeight="1" thickBot="1">
      <c r="A16" s="92">
        <v>2</v>
      </c>
      <c r="B16" s="93">
        <v>600</v>
      </c>
      <c r="C16" s="32"/>
      <c r="D16" s="33" t="s">
        <v>3</v>
      </c>
      <c r="E16" s="94">
        <f>SUM(E18:E19)</f>
        <v>1413990.75</v>
      </c>
      <c r="F16" s="95">
        <f t="shared" si="0"/>
        <v>2721008</v>
      </c>
      <c r="G16" s="95">
        <f>G19+G18</f>
        <v>1500000</v>
      </c>
      <c r="H16" s="95">
        <f>H18+H19</f>
        <v>1500000</v>
      </c>
      <c r="I16" s="95">
        <f>I18+I19</f>
        <v>0</v>
      </c>
      <c r="J16" s="95"/>
      <c r="K16" s="95">
        <f t="shared" si="1"/>
        <v>1221008</v>
      </c>
      <c r="L16" s="96">
        <f aca="true" t="shared" si="2" ref="L16:R16">L17+L18+L19+L20</f>
        <v>0</v>
      </c>
      <c r="M16" s="96">
        <f t="shared" si="2"/>
        <v>1102508</v>
      </c>
      <c r="N16" s="96">
        <f t="shared" si="2"/>
        <v>118500</v>
      </c>
      <c r="O16" s="96">
        <f t="shared" si="2"/>
        <v>0</v>
      </c>
      <c r="P16" s="96">
        <f t="shared" si="2"/>
        <v>0</v>
      </c>
      <c r="Q16" s="96">
        <f t="shared" si="2"/>
        <v>0</v>
      </c>
      <c r="R16" s="97">
        <f t="shared" si="2"/>
        <v>0</v>
      </c>
    </row>
    <row r="17" spans="1:18" s="6" customFormat="1" ht="30.75" customHeight="1">
      <c r="A17" s="70"/>
      <c r="B17" s="71"/>
      <c r="C17" s="26" t="s">
        <v>110</v>
      </c>
      <c r="D17" s="34" t="s">
        <v>111</v>
      </c>
      <c r="E17" s="72"/>
      <c r="F17" s="73">
        <f t="shared" si="0"/>
        <v>49500</v>
      </c>
      <c r="G17" s="73">
        <f>H17</f>
        <v>0</v>
      </c>
      <c r="H17" s="73"/>
      <c r="I17" s="73"/>
      <c r="J17" s="73"/>
      <c r="K17" s="73">
        <f>SUM(L17:R17)</f>
        <v>49500</v>
      </c>
      <c r="L17" s="75"/>
      <c r="M17" s="75">
        <v>1000</v>
      </c>
      <c r="N17" s="75">
        <v>48500</v>
      </c>
      <c r="O17" s="73"/>
      <c r="P17" s="73"/>
      <c r="Q17" s="73"/>
      <c r="R17" s="98"/>
    </row>
    <row r="18" spans="1:18" s="6" customFormat="1" ht="16.5" customHeight="1">
      <c r="A18" s="77"/>
      <c r="B18" s="78"/>
      <c r="C18" s="28" t="s">
        <v>56</v>
      </c>
      <c r="D18" s="29" t="s">
        <v>57</v>
      </c>
      <c r="E18" s="85">
        <v>199374.95</v>
      </c>
      <c r="F18" s="80">
        <f t="shared" si="0"/>
        <v>220508</v>
      </c>
      <c r="G18" s="80">
        <f>H18</f>
        <v>0</v>
      </c>
      <c r="H18" s="80">
        <v>0</v>
      </c>
      <c r="I18" s="80"/>
      <c r="J18" s="80"/>
      <c r="K18" s="80">
        <f aca="true" t="shared" si="3" ref="K18:K26">SUM(L18:R18)</f>
        <v>220508</v>
      </c>
      <c r="L18" s="82"/>
      <c r="M18" s="82">
        <v>150508</v>
      </c>
      <c r="N18" s="82">
        <v>70000</v>
      </c>
      <c r="O18" s="81"/>
      <c r="P18" s="81"/>
      <c r="Q18" s="81"/>
      <c r="R18" s="83"/>
    </row>
    <row r="19" spans="1:20" s="6" customFormat="1" ht="16.5" customHeight="1">
      <c r="A19" s="84"/>
      <c r="B19" s="28"/>
      <c r="C19" s="28">
        <v>60016</v>
      </c>
      <c r="D19" s="29" t="s">
        <v>22</v>
      </c>
      <c r="E19" s="85">
        <v>1214615.8</v>
      </c>
      <c r="F19" s="80">
        <f t="shared" si="0"/>
        <v>2441000</v>
      </c>
      <c r="G19" s="80">
        <f>H19</f>
        <v>1500000</v>
      </c>
      <c r="H19" s="80">
        <v>1500000</v>
      </c>
      <c r="I19" s="80"/>
      <c r="J19" s="80"/>
      <c r="K19" s="80">
        <f t="shared" si="3"/>
        <v>941000</v>
      </c>
      <c r="L19" s="82"/>
      <c r="M19" s="82">
        <v>941000</v>
      </c>
      <c r="N19" s="82"/>
      <c r="O19" s="80"/>
      <c r="P19" s="80"/>
      <c r="Q19" s="80"/>
      <c r="R19" s="86"/>
      <c r="T19" s="8"/>
    </row>
    <row r="20" spans="1:20" s="6" customFormat="1" ht="15.75" customHeight="1" thickBot="1">
      <c r="A20" s="87"/>
      <c r="B20" s="30"/>
      <c r="C20" s="30" t="s">
        <v>102</v>
      </c>
      <c r="D20" s="31" t="s">
        <v>20</v>
      </c>
      <c r="E20" s="88"/>
      <c r="F20" s="89">
        <f t="shared" si="0"/>
        <v>10000</v>
      </c>
      <c r="G20" s="89"/>
      <c r="H20" s="89"/>
      <c r="I20" s="89"/>
      <c r="J20" s="89"/>
      <c r="K20" s="89">
        <f>SUM(L20:R20)</f>
        <v>10000</v>
      </c>
      <c r="L20" s="90"/>
      <c r="M20" s="90">
        <v>10000</v>
      </c>
      <c r="N20" s="90"/>
      <c r="O20" s="89"/>
      <c r="P20" s="89"/>
      <c r="Q20" s="89"/>
      <c r="R20" s="91"/>
      <c r="T20" s="8"/>
    </row>
    <row r="21" spans="1:20" s="6" customFormat="1" ht="27.75" customHeight="1" thickBot="1">
      <c r="A21" s="64">
        <v>3</v>
      </c>
      <c r="B21" s="35">
        <v>630</v>
      </c>
      <c r="C21" s="35"/>
      <c r="D21" s="36" t="s">
        <v>112</v>
      </c>
      <c r="E21" s="66"/>
      <c r="F21" s="67">
        <f t="shared" si="0"/>
        <v>3000</v>
      </c>
      <c r="G21" s="67"/>
      <c r="H21" s="67"/>
      <c r="I21" s="67"/>
      <c r="J21" s="67"/>
      <c r="K21" s="67">
        <f>K22</f>
        <v>3000</v>
      </c>
      <c r="L21" s="68"/>
      <c r="M21" s="68">
        <f aca="true" t="shared" si="4" ref="M21:R21">M22</f>
        <v>3000</v>
      </c>
      <c r="N21" s="68">
        <f t="shared" si="4"/>
        <v>0</v>
      </c>
      <c r="O21" s="68">
        <f t="shared" si="4"/>
        <v>0</v>
      </c>
      <c r="P21" s="68">
        <f t="shared" si="4"/>
        <v>0</v>
      </c>
      <c r="Q21" s="68">
        <f t="shared" si="4"/>
        <v>0</v>
      </c>
      <c r="R21" s="69">
        <f t="shared" si="4"/>
        <v>0</v>
      </c>
      <c r="T21" s="8"/>
    </row>
    <row r="22" spans="1:20" s="6" customFormat="1" ht="42" customHeight="1" thickBot="1">
      <c r="A22" s="99"/>
      <c r="B22" s="100"/>
      <c r="C22" s="37">
        <v>63003</v>
      </c>
      <c r="D22" s="38" t="s">
        <v>113</v>
      </c>
      <c r="E22" s="101"/>
      <c r="F22" s="102">
        <f t="shared" si="0"/>
        <v>3000</v>
      </c>
      <c r="G22" s="103"/>
      <c r="H22" s="103"/>
      <c r="I22" s="103"/>
      <c r="J22" s="103"/>
      <c r="K22" s="102">
        <f>SUM(L22:R22)</f>
        <v>3000</v>
      </c>
      <c r="L22" s="104"/>
      <c r="M22" s="104">
        <v>3000</v>
      </c>
      <c r="N22" s="103"/>
      <c r="O22" s="102"/>
      <c r="P22" s="103"/>
      <c r="Q22" s="103"/>
      <c r="R22" s="105"/>
      <c r="T22" s="8"/>
    </row>
    <row r="23" spans="1:20" s="6" customFormat="1" ht="35.25" customHeight="1" thickBot="1">
      <c r="A23" s="92">
        <v>4</v>
      </c>
      <c r="B23" s="93">
        <v>700</v>
      </c>
      <c r="C23" s="32"/>
      <c r="D23" s="33" t="s">
        <v>4</v>
      </c>
      <c r="E23" s="94">
        <f>SUM(E24:E25)</f>
        <v>1209350.78</v>
      </c>
      <c r="F23" s="95">
        <f t="shared" si="0"/>
        <v>1743000</v>
      </c>
      <c r="G23" s="95">
        <f>G24+G25+G26</f>
        <v>395000</v>
      </c>
      <c r="H23" s="95">
        <f>H25+H24+H26</f>
        <v>395000</v>
      </c>
      <c r="I23" s="95">
        <f>I25+I24+I26</f>
        <v>0</v>
      </c>
      <c r="J23" s="95"/>
      <c r="K23" s="95">
        <f t="shared" si="3"/>
        <v>1348000</v>
      </c>
      <c r="L23" s="96"/>
      <c r="M23" s="96">
        <f aca="true" t="shared" si="5" ref="M23:R23">SUM(M24:M26)</f>
        <v>191000</v>
      </c>
      <c r="N23" s="96">
        <f t="shared" si="5"/>
        <v>1157000</v>
      </c>
      <c r="O23" s="96">
        <f t="shared" si="5"/>
        <v>0</v>
      </c>
      <c r="P23" s="96">
        <f t="shared" si="5"/>
        <v>0</v>
      </c>
      <c r="Q23" s="96">
        <f t="shared" si="5"/>
        <v>0</v>
      </c>
      <c r="R23" s="97">
        <f t="shared" si="5"/>
        <v>0</v>
      </c>
      <c r="T23" s="8"/>
    </row>
    <row r="24" spans="1:19" s="10" customFormat="1" ht="27.75" customHeight="1">
      <c r="A24" s="106"/>
      <c r="B24" s="26"/>
      <c r="C24" s="26">
        <v>70004</v>
      </c>
      <c r="D24" s="27" t="s">
        <v>23</v>
      </c>
      <c r="E24" s="107">
        <v>399740</v>
      </c>
      <c r="F24" s="73">
        <f t="shared" si="0"/>
        <v>1277000</v>
      </c>
      <c r="G24" s="73">
        <f>H24</f>
        <v>120000</v>
      </c>
      <c r="H24" s="73">
        <v>120000</v>
      </c>
      <c r="I24" s="74"/>
      <c r="J24" s="74"/>
      <c r="K24" s="73">
        <f t="shared" si="3"/>
        <v>1157000</v>
      </c>
      <c r="L24" s="75"/>
      <c r="M24" s="75">
        <v>0</v>
      </c>
      <c r="N24" s="73">
        <v>1157000</v>
      </c>
      <c r="O24" s="73"/>
      <c r="P24" s="73"/>
      <c r="Q24" s="73"/>
      <c r="R24" s="76"/>
      <c r="S24" s="9"/>
    </row>
    <row r="25" spans="1:20" s="6" customFormat="1" ht="25.5" customHeight="1">
      <c r="A25" s="84"/>
      <c r="B25" s="28"/>
      <c r="C25" s="28">
        <v>70005</v>
      </c>
      <c r="D25" s="29" t="s">
        <v>24</v>
      </c>
      <c r="E25" s="85">
        <v>809610.78</v>
      </c>
      <c r="F25" s="80">
        <f t="shared" si="0"/>
        <v>238000</v>
      </c>
      <c r="G25" s="80">
        <f>H25</f>
        <v>205000</v>
      </c>
      <c r="H25" s="80">
        <v>205000</v>
      </c>
      <c r="I25" s="80"/>
      <c r="J25" s="80"/>
      <c r="K25" s="80">
        <f t="shared" si="3"/>
        <v>33000</v>
      </c>
      <c r="L25" s="82"/>
      <c r="M25" s="82">
        <v>33000</v>
      </c>
      <c r="N25" s="81"/>
      <c r="O25" s="80"/>
      <c r="P25" s="80"/>
      <c r="Q25" s="80"/>
      <c r="R25" s="83"/>
      <c r="S25" s="11"/>
      <c r="T25" s="10"/>
    </row>
    <row r="26" spans="1:20" s="6" customFormat="1" ht="19.5" customHeight="1" thickBot="1">
      <c r="A26" s="108"/>
      <c r="B26" s="39"/>
      <c r="C26" s="39" t="s">
        <v>72</v>
      </c>
      <c r="D26" s="40" t="s">
        <v>20</v>
      </c>
      <c r="E26" s="109"/>
      <c r="F26" s="110">
        <f t="shared" si="0"/>
        <v>228000</v>
      </c>
      <c r="G26" s="110">
        <f>H26</f>
        <v>70000</v>
      </c>
      <c r="H26" s="110">
        <v>70000</v>
      </c>
      <c r="I26" s="110">
        <v>0</v>
      </c>
      <c r="J26" s="110"/>
      <c r="K26" s="110">
        <f t="shared" si="3"/>
        <v>158000</v>
      </c>
      <c r="L26" s="111"/>
      <c r="M26" s="111">
        <v>158000</v>
      </c>
      <c r="N26" s="112"/>
      <c r="O26" s="110"/>
      <c r="P26" s="110"/>
      <c r="Q26" s="110"/>
      <c r="R26" s="113"/>
      <c r="S26" s="11"/>
      <c r="T26" s="10"/>
    </row>
    <row r="27" spans="1:19" s="6" customFormat="1" ht="21.75" customHeight="1" thickBot="1">
      <c r="A27" s="92">
        <v>5</v>
      </c>
      <c r="B27" s="93">
        <v>710</v>
      </c>
      <c r="C27" s="32"/>
      <c r="D27" s="33" t="s">
        <v>16</v>
      </c>
      <c r="E27" s="94">
        <f>SUM(E28:E30)</f>
        <v>62000</v>
      </c>
      <c r="F27" s="95">
        <f t="shared" si="0"/>
        <v>213000</v>
      </c>
      <c r="G27" s="95">
        <f>G30</f>
        <v>50000</v>
      </c>
      <c r="H27" s="95">
        <f>H30</f>
        <v>50000</v>
      </c>
      <c r="I27" s="95"/>
      <c r="J27" s="95"/>
      <c r="K27" s="95">
        <f aca="true" t="shared" si="6" ref="K27:K35">SUM(L27:R27)</f>
        <v>163000</v>
      </c>
      <c r="L27" s="96">
        <f>L28</f>
        <v>16000</v>
      </c>
      <c r="M27" s="96">
        <f>M28+M29+M30</f>
        <v>147000</v>
      </c>
      <c r="N27" s="95"/>
      <c r="O27" s="95"/>
      <c r="P27" s="95"/>
      <c r="Q27" s="95"/>
      <c r="R27" s="114"/>
      <c r="S27" s="11"/>
    </row>
    <row r="28" spans="1:19" s="6" customFormat="1" ht="24.75" customHeight="1">
      <c r="A28" s="106"/>
      <c r="B28" s="26"/>
      <c r="C28" s="26">
        <v>71004</v>
      </c>
      <c r="D28" s="27" t="s">
        <v>25</v>
      </c>
      <c r="E28" s="107">
        <v>46960</v>
      </c>
      <c r="F28" s="73">
        <f t="shared" si="0"/>
        <v>76000</v>
      </c>
      <c r="G28" s="74"/>
      <c r="H28" s="74"/>
      <c r="I28" s="74"/>
      <c r="J28" s="74"/>
      <c r="K28" s="73">
        <f t="shared" si="6"/>
        <v>76000</v>
      </c>
      <c r="L28" s="75">
        <v>16000</v>
      </c>
      <c r="M28" s="75">
        <v>60000</v>
      </c>
      <c r="N28" s="74"/>
      <c r="O28" s="73"/>
      <c r="P28" s="73"/>
      <c r="Q28" s="73"/>
      <c r="R28" s="76"/>
      <c r="S28" s="11"/>
    </row>
    <row r="29" spans="1:19" s="6" customFormat="1" ht="30" customHeight="1">
      <c r="A29" s="84"/>
      <c r="B29" s="28"/>
      <c r="C29" s="28" t="s">
        <v>107</v>
      </c>
      <c r="D29" s="29" t="s">
        <v>126</v>
      </c>
      <c r="E29" s="85"/>
      <c r="F29" s="80">
        <f t="shared" si="0"/>
        <v>40000</v>
      </c>
      <c r="G29" s="81"/>
      <c r="H29" s="81"/>
      <c r="I29" s="81"/>
      <c r="J29" s="81"/>
      <c r="K29" s="80">
        <f t="shared" si="6"/>
        <v>40000</v>
      </c>
      <c r="L29" s="82"/>
      <c r="M29" s="82">
        <v>40000</v>
      </c>
      <c r="N29" s="81"/>
      <c r="O29" s="80"/>
      <c r="P29" s="80"/>
      <c r="Q29" s="80"/>
      <c r="R29" s="83"/>
      <c r="S29" s="11"/>
    </row>
    <row r="30" spans="1:19" s="6" customFormat="1" ht="18" customHeight="1" thickBot="1">
      <c r="A30" s="87"/>
      <c r="B30" s="30"/>
      <c r="C30" s="30">
        <v>71035</v>
      </c>
      <c r="D30" s="31" t="s">
        <v>5</v>
      </c>
      <c r="E30" s="88">
        <v>15040</v>
      </c>
      <c r="F30" s="89">
        <f t="shared" si="0"/>
        <v>97000</v>
      </c>
      <c r="G30" s="89">
        <f>H30</f>
        <v>50000</v>
      </c>
      <c r="H30" s="89">
        <v>50000</v>
      </c>
      <c r="I30" s="89"/>
      <c r="J30" s="89"/>
      <c r="K30" s="89">
        <f t="shared" si="6"/>
        <v>47000</v>
      </c>
      <c r="L30" s="90"/>
      <c r="M30" s="90">
        <v>47000</v>
      </c>
      <c r="N30" s="115"/>
      <c r="O30" s="89"/>
      <c r="P30" s="89"/>
      <c r="Q30" s="89"/>
      <c r="R30" s="116"/>
      <c r="S30" s="11"/>
    </row>
    <row r="31" spans="1:19" s="6" customFormat="1" ht="34.5" customHeight="1" thickBot="1">
      <c r="A31" s="92">
        <v>6</v>
      </c>
      <c r="B31" s="45">
        <v>750</v>
      </c>
      <c r="C31" s="41"/>
      <c r="D31" s="33" t="s">
        <v>6</v>
      </c>
      <c r="E31" s="94">
        <f>SUM(E32:E37)</f>
        <v>7118730.2</v>
      </c>
      <c r="F31" s="95">
        <f t="shared" si="0"/>
        <v>5655763.6</v>
      </c>
      <c r="G31" s="95">
        <f>G34+G35</f>
        <v>26326.6</v>
      </c>
      <c r="H31" s="95">
        <f>H34+H35</f>
        <v>26326.6</v>
      </c>
      <c r="I31" s="95"/>
      <c r="J31" s="95"/>
      <c r="K31" s="95">
        <f t="shared" si="6"/>
        <v>5629437</v>
      </c>
      <c r="L31" s="95">
        <f>SUM(L32:L37)</f>
        <v>4215417</v>
      </c>
      <c r="M31" s="95">
        <f>SUM(M32:M37)</f>
        <v>1148270</v>
      </c>
      <c r="N31" s="96">
        <f>N37</f>
        <v>0</v>
      </c>
      <c r="O31" s="95">
        <f>SUM(O32:O37)</f>
        <v>145750</v>
      </c>
      <c r="P31" s="95">
        <f>P34</f>
        <v>0</v>
      </c>
      <c r="Q31" s="95">
        <f>SUM(Q32:Q37)</f>
        <v>120000</v>
      </c>
      <c r="R31" s="114"/>
      <c r="S31" s="11"/>
    </row>
    <row r="32" spans="1:19" s="10" customFormat="1" ht="18.75" customHeight="1">
      <c r="A32" s="106"/>
      <c r="B32" s="42"/>
      <c r="C32" s="42">
        <v>75011</v>
      </c>
      <c r="D32" s="27" t="s">
        <v>14</v>
      </c>
      <c r="E32" s="107">
        <v>60182</v>
      </c>
      <c r="F32" s="73">
        <f t="shared" si="0"/>
        <v>93461</v>
      </c>
      <c r="G32" s="74"/>
      <c r="H32" s="74"/>
      <c r="I32" s="74"/>
      <c r="J32" s="74"/>
      <c r="K32" s="73">
        <f t="shared" si="6"/>
        <v>93461</v>
      </c>
      <c r="L32" s="75">
        <v>73586</v>
      </c>
      <c r="M32" s="75">
        <v>19875</v>
      </c>
      <c r="N32" s="75"/>
      <c r="O32" s="73"/>
      <c r="P32" s="73"/>
      <c r="Q32" s="73"/>
      <c r="R32" s="98"/>
      <c r="S32" s="9"/>
    </row>
    <row r="33" spans="1:19" s="6" customFormat="1" ht="16.5" customHeight="1">
      <c r="A33" s="84"/>
      <c r="B33" s="43"/>
      <c r="C33" s="43">
        <v>75022</v>
      </c>
      <c r="D33" s="29" t="s">
        <v>26</v>
      </c>
      <c r="E33" s="85">
        <v>112500</v>
      </c>
      <c r="F33" s="80">
        <f t="shared" si="0"/>
        <v>188200</v>
      </c>
      <c r="G33" s="81"/>
      <c r="H33" s="81"/>
      <c r="I33" s="81"/>
      <c r="J33" s="81"/>
      <c r="K33" s="80">
        <f t="shared" si="6"/>
        <v>188200</v>
      </c>
      <c r="L33" s="82">
        <v>3000</v>
      </c>
      <c r="M33" s="82">
        <v>45200</v>
      </c>
      <c r="N33" s="82"/>
      <c r="O33" s="80">
        <v>140000</v>
      </c>
      <c r="P33" s="74"/>
      <c r="Q33" s="81"/>
      <c r="R33" s="86"/>
      <c r="S33" s="11"/>
    </row>
    <row r="34" spans="1:20" s="6" customFormat="1" ht="16.5" customHeight="1">
      <c r="A34" s="84"/>
      <c r="B34" s="43"/>
      <c r="C34" s="43">
        <v>75023</v>
      </c>
      <c r="D34" s="29" t="s">
        <v>27</v>
      </c>
      <c r="E34" s="79">
        <v>3379620</v>
      </c>
      <c r="F34" s="80">
        <f t="shared" si="0"/>
        <v>4370404</v>
      </c>
      <c r="G34" s="80">
        <f>H34</f>
        <v>20000</v>
      </c>
      <c r="H34" s="80">
        <v>20000</v>
      </c>
      <c r="I34" s="80"/>
      <c r="J34" s="80"/>
      <c r="K34" s="80">
        <f>SUM(L34:R34)</f>
        <v>4350404</v>
      </c>
      <c r="L34" s="82">
        <v>3513901</v>
      </c>
      <c r="M34" s="82">
        <v>832253</v>
      </c>
      <c r="N34" s="82"/>
      <c r="O34" s="80">
        <v>4250</v>
      </c>
      <c r="P34" s="80"/>
      <c r="Q34" s="80"/>
      <c r="R34" s="86"/>
      <c r="S34" s="11"/>
      <c r="T34" s="11"/>
    </row>
    <row r="35" spans="1:19" s="6" customFormat="1" ht="27" customHeight="1">
      <c r="A35" s="84"/>
      <c r="B35" s="43"/>
      <c r="C35" s="43">
        <v>75075</v>
      </c>
      <c r="D35" s="29" t="s">
        <v>49</v>
      </c>
      <c r="E35" s="85">
        <v>63950</v>
      </c>
      <c r="F35" s="80">
        <f t="shared" si="0"/>
        <v>206026.6</v>
      </c>
      <c r="G35" s="80">
        <f>H35</f>
        <v>6326.6</v>
      </c>
      <c r="H35" s="80">
        <v>6326.6</v>
      </c>
      <c r="I35" s="80"/>
      <c r="J35" s="80"/>
      <c r="K35" s="80">
        <f t="shared" si="6"/>
        <v>199700</v>
      </c>
      <c r="L35" s="82"/>
      <c r="M35" s="82">
        <v>79700</v>
      </c>
      <c r="N35" s="82"/>
      <c r="O35" s="80"/>
      <c r="P35" s="80"/>
      <c r="Q35" s="80">
        <v>120000</v>
      </c>
      <c r="R35" s="86"/>
      <c r="S35" s="11"/>
    </row>
    <row r="36" spans="1:19" s="6" customFormat="1" ht="45" customHeight="1">
      <c r="A36" s="87"/>
      <c r="B36" s="44"/>
      <c r="C36" s="43">
        <v>75085</v>
      </c>
      <c r="D36" s="29" t="s">
        <v>133</v>
      </c>
      <c r="E36" s="79">
        <v>3379620</v>
      </c>
      <c r="F36" s="80">
        <f>G36+K36</f>
        <v>733580</v>
      </c>
      <c r="G36" s="80">
        <f>H36</f>
        <v>0</v>
      </c>
      <c r="H36" s="80">
        <v>0</v>
      </c>
      <c r="I36" s="80"/>
      <c r="J36" s="80"/>
      <c r="K36" s="80">
        <f>SUM(L36:R36)</f>
        <v>733580</v>
      </c>
      <c r="L36" s="82">
        <v>624930</v>
      </c>
      <c r="M36" s="82">
        <v>107150</v>
      </c>
      <c r="N36" s="82"/>
      <c r="O36" s="80">
        <v>1500</v>
      </c>
      <c r="P36" s="80"/>
      <c r="Q36" s="80"/>
      <c r="R36" s="86"/>
      <c r="S36" s="11"/>
    </row>
    <row r="37" spans="1:19" s="6" customFormat="1" ht="16.5" customHeight="1" thickBot="1">
      <c r="A37" s="87"/>
      <c r="B37" s="44"/>
      <c r="C37" s="44">
        <v>75095</v>
      </c>
      <c r="D37" s="31" t="s">
        <v>20</v>
      </c>
      <c r="E37" s="88">
        <v>122858.2</v>
      </c>
      <c r="F37" s="89">
        <f aca="true" t="shared" si="7" ref="F37:F44">G37+K37</f>
        <v>64092</v>
      </c>
      <c r="G37" s="115"/>
      <c r="H37" s="115"/>
      <c r="I37" s="115"/>
      <c r="J37" s="115"/>
      <c r="K37" s="89">
        <f>SUM(L37:R37)</f>
        <v>64092</v>
      </c>
      <c r="L37" s="90"/>
      <c r="M37" s="90">
        <v>64092</v>
      </c>
      <c r="N37" s="90"/>
      <c r="O37" s="89"/>
      <c r="P37" s="89"/>
      <c r="Q37" s="89">
        <v>0</v>
      </c>
      <c r="R37" s="91"/>
      <c r="S37" s="11"/>
    </row>
    <row r="38" spans="1:19" s="6" customFormat="1" ht="81.75" customHeight="1" thickBot="1">
      <c r="A38" s="92">
        <v>7</v>
      </c>
      <c r="B38" s="45">
        <v>751</v>
      </c>
      <c r="C38" s="41"/>
      <c r="D38" s="33" t="s">
        <v>7</v>
      </c>
      <c r="E38" s="94">
        <f>SUM(E39:E39)</f>
        <v>1900</v>
      </c>
      <c r="F38" s="95">
        <f t="shared" si="7"/>
        <v>2500</v>
      </c>
      <c r="G38" s="95"/>
      <c r="H38" s="95"/>
      <c r="I38" s="95"/>
      <c r="J38" s="95"/>
      <c r="K38" s="95">
        <f>L39+M39</f>
        <v>2500</v>
      </c>
      <c r="L38" s="95">
        <f>L39</f>
        <v>2500</v>
      </c>
      <c r="M38" s="96">
        <f>M39</f>
        <v>0</v>
      </c>
      <c r="N38" s="95"/>
      <c r="O38" s="117"/>
      <c r="P38" s="117"/>
      <c r="Q38" s="117"/>
      <c r="R38" s="118"/>
      <c r="S38" s="11"/>
    </row>
    <row r="39" spans="1:19" s="6" customFormat="1" ht="66" customHeight="1" thickBot="1">
      <c r="A39" s="99"/>
      <c r="B39" s="37"/>
      <c r="C39" s="37">
        <v>75101</v>
      </c>
      <c r="D39" s="38" t="s">
        <v>15</v>
      </c>
      <c r="E39" s="101">
        <v>1900</v>
      </c>
      <c r="F39" s="102">
        <f t="shared" si="7"/>
        <v>2500</v>
      </c>
      <c r="G39" s="103"/>
      <c r="H39" s="103"/>
      <c r="I39" s="103"/>
      <c r="J39" s="103"/>
      <c r="K39" s="102">
        <f>SUM(L39:R39)</f>
        <v>2500</v>
      </c>
      <c r="L39" s="104">
        <v>2500</v>
      </c>
      <c r="M39" s="104">
        <v>0</v>
      </c>
      <c r="N39" s="103"/>
      <c r="O39" s="102"/>
      <c r="P39" s="103"/>
      <c r="Q39" s="103"/>
      <c r="R39" s="105"/>
      <c r="S39" s="11"/>
    </row>
    <row r="40" spans="1:19" s="6" customFormat="1" ht="29.25" customHeight="1" thickBot="1">
      <c r="A40" s="64">
        <v>8</v>
      </c>
      <c r="B40" s="45">
        <v>752</v>
      </c>
      <c r="C40" s="45"/>
      <c r="D40" s="33" t="s">
        <v>99</v>
      </c>
      <c r="E40" s="119"/>
      <c r="F40" s="95">
        <f t="shared" si="7"/>
        <v>300</v>
      </c>
      <c r="G40" s="95"/>
      <c r="H40" s="95"/>
      <c r="I40" s="95"/>
      <c r="J40" s="95"/>
      <c r="K40" s="95">
        <f>K41</f>
        <v>300</v>
      </c>
      <c r="L40" s="120"/>
      <c r="M40" s="96">
        <f>M41</f>
        <v>300</v>
      </c>
      <c r="N40" s="95"/>
      <c r="O40" s="117"/>
      <c r="P40" s="95"/>
      <c r="Q40" s="95"/>
      <c r="R40" s="118"/>
      <c r="S40" s="11"/>
    </row>
    <row r="41" spans="1:19" s="6" customFormat="1" ht="36" customHeight="1" thickBot="1">
      <c r="A41" s="99"/>
      <c r="B41" s="100"/>
      <c r="C41" s="37">
        <v>75212</v>
      </c>
      <c r="D41" s="38" t="s">
        <v>100</v>
      </c>
      <c r="E41" s="101"/>
      <c r="F41" s="102">
        <f t="shared" si="7"/>
        <v>300</v>
      </c>
      <c r="G41" s="103"/>
      <c r="H41" s="103"/>
      <c r="I41" s="103"/>
      <c r="J41" s="103"/>
      <c r="K41" s="102">
        <f>SUM(L41:R41)</f>
        <v>300</v>
      </c>
      <c r="L41" s="104"/>
      <c r="M41" s="104">
        <v>300</v>
      </c>
      <c r="N41" s="103"/>
      <c r="O41" s="102"/>
      <c r="P41" s="103"/>
      <c r="Q41" s="103"/>
      <c r="R41" s="105"/>
      <c r="S41" s="11"/>
    </row>
    <row r="42" spans="1:18" s="6" customFormat="1" ht="49.5" customHeight="1" thickBot="1">
      <c r="A42" s="92">
        <v>9</v>
      </c>
      <c r="B42" s="45">
        <v>754</v>
      </c>
      <c r="C42" s="45"/>
      <c r="D42" s="33" t="s">
        <v>8</v>
      </c>
      <c r="E42" s="94">
        <f>SUM(E43:E51)</f>
        <v>178322</v>
      </c>
      <c r="F42" s="95">
        <f t="shared" si="7"/>
        <v>768250</v>
      </c>
      <c r="G42" s="95">
        <f>G43+G44+G51</f>
        <v>478500</v>
      </c>
      <c r="H42" s="95">
        <f>H43+H44+H51</f>
        <v>478500</v>
      </c>
      <c r="I42" s="95"/>
      <c r="J42" s="95"/>
      <c r="K42" s="95">
        <f>SUM(L42:R42)</f>
        <v>289750</v>
      </c>
      <c r="L42" s="96">
        <f>L44+L51</f>
        <v>38300</v>
      </c>
      <c r="M42" s="96">
        <f>M43+M44+M51</f>
        <v>55450</v>
      </c>
      <c r="N42" s="95">
        <f>N43+N51+N44</f>
        <v>166000</v>
      </c>
      <c r="O42" s="95">
        <f>SUM(O44:O51)</f>
        <v>30000</v>
      </c>
      <c r="P42" s="95"/>
      <c r="Q42" s="95"/>
      <c r="R42" s="114"/>
    </row>
    <row r="43" spans="1:18" s="6" customFormat="1" ht="36.75" customHeight="1">
      <c r="A43" s="70"/>
      <c r="B43" s="121"/>
      <c r="C43" s="42">
        <v>75404</v>
      </c>
      <c r="D43" s="27" t="s">
        <v>127</v>
      </c>
      <c r="E43" s="107">
        <v>4281</v>
      </c>
      <c r="F43" s="80">
        <f t="shared" si="7"/>
        <v>18500</v>
      </c>
      <c r="G43" s="80">
        <f>H43</f>
        <v>12500</v>
      </c>
      <c r="H43" s="73">
        <v>12500</v>
      </c>
      <c r="I43" s="74"/>
      <c r="J43" s="74"/>
      <c r="K43" s="73">
        <f>SUM(L43:R43)</f>
        <v>6000</v>
      </c>
      <c r="L43" s="122"/>
      <c r="M43" s="75"/>
      <c r="N43" s="73">
        <v>6000</v>
      </c>
      <c r="O43" s="73"/>
      <c r="P43" s="74"/>
      <c r="Q43" s="74"/>
      <c r="R43" s="98"/>
    </row>
    <row r="44" spans="1:18" s="6" customFormat="1" ht="34.5" customHeight="1">
      <c r="A44" s="84"/>
      <c r="B44" s="43"/>
      <c r="C44" s="43">
        <v>75412</v>
      </c>
      <c r="D44" s="29" t="s">
        <v>80</v>
      </c>
      <c r="E44" s="85">
        <v>155300</v>
      </c>
      <c r="F44" s="80">
        <f t="shared" si="7"/>
        <v>735250</v>
      </c>
      <c r="G44" s="80">
        <f>H44</f>
        <v>456000</v>
      </c>
      <c r="H44" s="80">
        <v>456000</v>
      </c>
      <c r="I44" s="80"/>
      <c r="J44" s="80"/>
      <c r="K44" s="80">
        <f>SUM(L44:R44)</f>
        <v>279250</v>
      </c>
      <c r="L44" s="82">
        <v>38300</v>
      </c>
      <c r="M44" s="82">
        <v>50950</v>
      </c>
      <c r="N44" s="82">
        <v>160000</v>
      </c>
      <c r="O44" s="80">
        <v>30000</v>
      </c>
      <c r="P44" s="81"/>
      <c r="Q44" s="81"/>
      <c r="R44" s="86"/>
    </row>
    <row r="45" spans="1:18" s="6" customFormat="1" ht="21" customHeight="1">
      <c r="A45" s="84"/>
      <c r="B45" s="43"/>
      <c r="C45" s="43"/>
      <c r="D45" s="29" t="s">
        <v>83</v>
      </c>
      <c r="E45" s="85"/>
      <c r="F45" s="80"/>
      <c r="G45" s="80"/>
      <c r="H45" s="80"/>
      <c r="I45" s="80"/>
      <c r="J45" s="80"/>
      <c r="K45" s="80"/>
      <c r="L45" s="82"/>
      <c r="M45" s="82"/>
      <c r="N45" s="82">
        <v>22500</v>
      </c>
      <c r="O45" s="80"/>
      <c r="P45" s="81"/>
      <c r="Q45" s="81"/>
      <c r="R45" s="86"/>
    </row>
    <row r="46" spans="1:18" s="6" customFormat="1" ht="16.5" customHeight="1">
      <c r="A46" s="84"/>
      <c r="B46" s="43"/>
      <c r="C46" s="43"/>
      <c r="D46" s="29" t="s">
        <v>85</v>
      </c>
      <c r="E46" s="85"/>
      <c r="F46" s="80"/>
      <c r="G46" s="80"/>
      <c r="H46" s="80"/>
      <c r="I46" s="80"/>
      <c r="J46" s="80"/>
      <c r="K46" s="80"/>
      <c r="L46" s="82"/>
      <c r="M46" s="82"/>
      <c r="N46" s="82">
        <v>33500</v>
      </c>
      <c r="O46" s="80"/>
      <c r="P46" s="81"/>
      <c r="Q46" s="81"/>
      <c r="R46" s="86"/>
    </row>
    <row r="47" spans="1:18" s="6" customFormat="1" ht="18" customHeight="1">
      <c r="A47" s="84"/>
      <c r="B47" s="43"/>
      <c r="C47" s="43"/>
      <c r="D47" s="29" t="s">
        <v>86</v>
      </c>
      <c r="E47" s="85"/>
      <c r="F47" s="80"/>
      <c r="G47" s="80"/>
      <c r="H47" s="80"/>
      <c r="I47" s="80"/>
      <c r="J47" s="80"/>
      <c r="K47" s="80"/>
      <c r="L47" s="82"/>
      <c r="M47" s="82"/>
      <c r="N47" s="82">
        <v>24500</v>
      </c>
      <c r="O47" s="80"/>
      <c r="P47" s="81"/>
      <c r="Q47" s="81"/>
      <c r="R47" s="86"/>
    </row>
    <row r="48" spans="1:18" s="6" customFormat="1" ht="18" customHeight="1">
      <c r="A48" s="84"/>
      <c r="B48" s="43"/>
      <c r="C48" s="43"/>
      <c r="D48" s="29" t="s">
        <v>84</v>
      </c>
      <c r="E48" s="85"/>
      <c r="F48" s="80"/>
      <c r="G48" s="80"/>
      <c r="H48" s="80"/>
      <c r="I48" s="80"/>
      <c r="J48" s="80"/>
      <c r="K48" s="80"/>
      <c r="L48" s="82"/>
      <c r="M48" s="82"/>
      <c r="N48" s="82">
        <v>35500</v>
      </c>
      <c r="O48" s="80"/>
      <c r="P48" s="81"/>
      <c r="Q48" s="81"/>
      <c r="R48" s="86"/>
    </row>
    <row r="49" spans="1:18" s="6" customFormat="1" ht="18" customHeight="1">
      <c r="A49" s="84"/>
      <c r="B49" s="43"/>
      <c r="C49" s="43"/>
      <c r="D49" s="29" t="s">
        <v>82</v>
      </c>
      <c r="E49" s="85"/>
      <c r="F49" s="80"/>
      <c r="G49" s="80"/>
      <c r="H49" s="80"/>
      <c r="I49" s="80"/>
      <c r="J49" s="80"/>
      <c r="K49" s="80"/>
      <c r="L49" s="82"/>
      <c r="M49" s="82"/>
      <c r="N49" s="82">
        <v>23000</v>
      </c>
      <c r="O49" s="80"/>
      <c r="P49" s="81"/>
      <c r="Q49" s="81"/>
      <c r="R49" s="86"/>
    </row>
    <row r="50" spans="1:18" s="6" customFormat="1" ht="18" customHeight="1">
      <c r="A50" s="84"/>
      <c r="B50" s="43"/>
      <c r="C50" s="43"/>
      <c r="D50" s="29" t="s">
        <v>81</v>
      </c>
      <c r="E50" s="85"/>
      <c r="F50" s="80"/>
      <c r="G50" s="80"/>
      <c r="H50" s="80"/>
      <c r="I50" s="80"/>
      <c r="J50" s="80"/>
      <c r="K50" s="80"/>
      <c r="L50" s="82"/>
      <c r="M50" s="82"/>
      <c r="N50" s="82">
        <v>21000</v>
      </c>
      <c r="O50" s="80">
        <v>0</v>
      </c>
      <c r="P50" s="81"/>
      <c r="Q50" s="81"/>
      <c r="R50" s="86"/>
    </row>
    <row r="51" spans="1:18" s="6" customFormat="1" ht="29.25" customHeight="1" thickBot="1">
      <c r="A51" s="87"/>
      <c r="B51" s="44"/>
      <c r="C51" s="44">
        <v>75414</v>
      </c>
      <c r="D51" s="31" t="s">
        <v>28</v>
      </c>
      <c r="E51" s="88">
        <v>18741</v>
      </c>
      <c r="F51" s="89">
        <f>G51+K51</f>
        <v>14500</v>
      </c>
      <c r="G51" s="89">
        <f>H51</f>
        <v>10000</v>
      </c>
      <c r="H51" s="89">
        <v>10000</v>
      </c>
      <c r="I51" s="89"/>
      <c r="J51" s="89"/>
      <c r="K51" s="89">
        <f>SUM(L51:R51)</f>
        <v>4500</v>
      </c>
      <c r="L51" s="90">
        <v>0</v>
      </c>
      <c r="M51" s="90">
        <v>4500</v>
      </c>
      <c r="N51" s="115"/>
      <c r="O51" s="89"/>
      <c r="P51" s="115"/>
      <c r="Q51" s="115"/>
      <c r="R51" s="91"/>
    </row>
    <row r="52" spans="1:18" s="6" customFormat="1" ht="36" customHeight="1" thickBot="1">
      <c r="A52" s="92">
        <v>10</v>
      </c>
      <c r="B52" s="45">
        <v>757</v>
      </c>
      <c r="C52" s="45"/>
      <c r="D52" s="33" t="s">
        <v>29</v>
      </c>
      <c r="E52" s="94">
        <f>SUM(E53:E53)</f>
        <v>273800</v>
      </c>
      <c r="F52" s="95">
        <f>G52+K52</f>
        <v>350000</v>
      </c>
      <c r="G52" s="95"/>
      <c r="H52" s="124"/>
      <c r="I52" s="124"/>
      <c r="J52" s="124"/>
      <c r="K52" s="95">
        <f>K53</f>
        <v>350000</v>
      </c>
      <c r="L52" s="125"/>
      <c r="M52" s="125"/>
      <c r="N52" s="124"/>
      <c r="O52" s="124"/>
      <c r="P52" s="124"/>
      <c r="Q52" s="124"/>
      <c r="R52" s="126">
        <f>R53</f>
        <v>350000</v>
      </c>
    </row>
    <row r="53" spans="1:18" s="6" customFormat="1" ht="62.25" customHeight="1" thickBot="1">
      <c r="A53" s="99"/>
      <c r="B53" s="37"/>
      <c r="C53" s="37">
        <v>75702</v>
      </c>
      <c r="D53" s="38" t="s">
        <v>30</v>
      </c>
      <c r="E53" s="101">
        <v>273800</v>
      </c>
      <c r="F53" s="102">
        <f>G53+K53</f>
        <v>350000</v>
      </c>
      <c r="G53" s="103"/>
      <c r="H53" s="103"/>
      <c r="I53" s="103"/>
      <c r="J53" s="103"/>
      <c r="K53" s="102">
        <f>SUM(L53:R53)</f>
        <v>350000</v>
      </c>
      <c r="L53" s="127"/>
      <c r="M53" s="127"/>
      <c r="N53" s="103"/>
      <c r="O53" s="128"/>
      <c r="P53" s="103"/>
      <c r="Q53" s="103"/>
      <c r="R53" s="129">
        <v>350000</v>
      </c>
    </row>
    <row r="54" spans="1:18" s="6" customFormat="1" ht="33" customHeight="1" thickBot="1">
      <c r="A54" s="92">
        <v>11</v>
      </c>
      <c r="B54" s="45">
        <v>758</v>
      </c>
      <c r="C54" s="45"/>
      <c r="D54" s="33" t="s">
        <v>9</v>
      </c>
      <c r="E54" s="94">
        <f>SUM(E55:E55)</f>
        <v>108350</v>
      </c>
      <c r="F54" s="95">
        <f>G54+K54</f>
        <v>255000</v>
      </c>
      <c r="G54" s="95"/>
      <c r="H54" s="95"/>
      <c r="I54" s="95"/>
      <c r="J54" s="95"/>
      <c r="K54" s="95">
        <f>K55</f>
        <v>255000</v>
      </c>
      <c r="L54" s="96"/>
      <c r="M54" s="96">
        <f>M55</f>
        <v>255000</v>
      </c>
      <c r="N54" s="95"/>
      <c r="O54" s="95"/>
      <c r="P54" s="95"/>
      <c r="Q54" s="95"/>
      <c r="R54" s="114"/>
    </row>
    <row r="55" spans="1:18" s="6" customFormat="1" ht="34.5" customHeight="1" thickBot="1">
      <c r="A55" s="99"/>
      <c r="B55" s="37"/>
      <c r="C55" s="37">
        <v>75818</v>
      </c>
      <c r="D55" s="38" t="s">
        <v>31</v>
      </c>
      <c r="E55" s="101">
        <v>108350</v>
      </c>
      <c r="F55" s="102">
        <f>K55</f>
        <v>255000</v>
      </c>
      <c r="G55" s="128"/>
      <c r="H55" s="128"/>
      <c r="I55" s="128"/>
      <c r="J55" s="128"/>
      <c r="K55" s="102">
        <f aca="true" t="shared" si="8" ref="K55:K91">SUM(L55:R55)</f>
        <v>255000</v>
      </c>
      <c r="L55" s="104"/>
      <c r="M55" s="104">
        <v>255000</v>
      </c>
      <c r="N55" s="103"/>
      <c r="O55" s="103"/>
      <c r="P55" s="103"/>
      <c r="Q55" s="103"/>
      <c r="R55" s="130"/>
    </row>
    <row r="56" spans="1:18" s="12" customFormat="1" ht="35.25" customHeight="1" thickBot="1">
      <c r="A56" s="131">
        <v>12</v>
      </c>
      <c r="B56" s="46">
        <v>801</v>
      </c>
      <c r="C56" s="46"/>
      <c r="D56" s="47" t="s">
        <v>10</v>
      </c>
      <c r="E56" s="132">
        <f>SUM(E57:E68)</f>
        <v>14055950</v>
      </c>
      <c r="F56" s="95">
        <f aca="true" t="shared" si="9" ref="F56:F87">G56+K56</f>
        <v>20747881.310000002</v>
      </c>
      <c r="G56" s="95">
        <f>G57+G59+G60</f>
        <v>1479326.6</v>
      </c>
      <c r="H56" s="95">
        <f>H57+H59+H60</f>
        <v>1479326.6</v>
      </c>
      <c r="I56" s="95">
        <f>I57+I59+I60</f>
        <v>900000</v>
      </c>
      <c r="J56" s="95"/>
      <c r="K56" s="95">
        <f t="shared" si="8"/>
        <v>19268554.71</v>
      </c>
      <c r="L56" s="134">
        <f aca="true" t="shared" si="10" ref="L56:R56">SUM(L57:L68)</f>
        <v>12401720</v>
      </c>
      <c r="M56" s="133">
        <f t="shared" si="10"/>
        <v>4142241</v>
      </c>
      <c r="N56" s="133">
        <f t="shared" si="10"/>
        <v>1930000</v>
      </c>
      <c r="O56" s="133">
        <f t="shared" si="10"/>
        <v>727790</v>
      </c>
      <c r="P56" s="133">
        <f t="shared" si="10"/>
        <v>4261.8</v>
      </c>
      <c r="Q56" s="133">
        <f t="shared" si="10"/>
        <v>62541.91</v>
      </c>
      <c r="R56" s="133">
        <f t="shared" si="10"/>
        <v>0</v>
      </c>
    </row>
    <row r="57" spans="1:18" s="6" customFormat="1" ht="23.25" customHeight="1">
      <c r="A57" s="106"/>
      <c r="B57" s="42"/>
      <c r="C57" s="42">
        <v>80101</v>
      </c>
      <c r="D57" s="27" t="s">
        <v>32</v>
      </c>
      <c r="E57" s="107">
        <v>5210801</v>
      </c>
      <c r="F57" s="73">
        <f t="shared" si="9"/>
        <v>10065180.31</v>
      </c>
      <c r="G57" s="73">
        <f>H57</f>
        <v>1229326.6</v>
      </c>
      <c r="H57" s="73">
        <v>1229326.6</v>
      </c>
      <c r="I57" s="73">
        <v>900000</v>
      </c>
      <c r="J57" s="73"/>
      <c r="K57" s="73">
        <f t="shared" si="8"/>
        <v>8835853.71</v>
      </c>
      <c r="L57" s="75">
        <v>6392720</v>
      </c>
      <c r="M57" s="75">
        <v>1485480</v>
      </c>
      <c r="N57" s="75">
        <v>500000</v>
      </c>
      <c r="O57" s="73">
        <v>390850</v>
      </c>
      <c r="P57" s="73">
        <v>4261.8</v>
      </c>
      <c r="Q57" s="73">
        <v>62541.91</v>
      </c>
      <c r="R57" s="98"/>
    </row>
    <row r="58" spans="1:18" s="6" customFormat="1" ht="33" customHeight="1">
      <c r="A58" s="84"/>
      <c r="B58" s="43"/>
      <c r="C58" s="43">
        <v>80102</v>
      </c>
      <c r="D58" s="29" t="s">
        <v>73</v>
      </c>
      <c r="E58" s="85"/>
      <c r="F58" s="80">
        <f t="shared" si="9"/>
        <v>257900</v>
      </c>
      <c r="G58" s="80"/>
      <c r="H58" s="80"/>
      <c r="I58" s="80"/>
      <c r="J58" s="80"/>
      <c r="K58" s="80">
        <f t="shared" si="8"/>
        <v>257900</v>
      </c>
      <c r="L58" s="82">
        <v>212700</v>
      </c>
      <c r="M58" s="82">
        <v>19200</v>
      </c>
      <c r="N58" s="82"/>
      <c r="O58" s="80">
        <v>26000</v>
      </c>
      <c r="P58" s="80"/>
      <c r="Q58" s="80"/>
      <c r="R58" s="86"/>
    </row>
    <row r="59" spans="1:18" s="6" customFormat="1" ht="16.5" customHeight="1">
      <c r="A59" s="84"/>
      <c r="B59" s="43"/>
      <c r="C59" s="43">
        <v>80104</v>
      </c>
      <c r="D59" s="29" t="s">
        <v>33</v>
      </c>
      <c r="E59" s="85">
        <v>1893202</v>
      </c>
      <c r="F59" s="80">
        <f t="shared" si="9"/>
        <v>4401720</v>
      </c>
      <c r="G59" s="80">
        <f>H59</f>
        <v>250000</v>
      </c>
      <c r="H59" s="80">
        <v>250000</v>
      </c>
      <c r="I59" s="80"/>
      <c r="J59" s="80"/>
      <c r="K59" s="80">
        <f t="shared" si="8"/>
        <v>4151720</v>
      </c>
      <c r="L59" s="82">
        <v>2476870</v>
      </c>
      <c r="M59" s="82">
        <v>834870</v>
      </c>
      <c r="N59" s="82">
        <v>685000</v>
      </c>
      <c r="O59" s="80">
        <v>154980</v>
      </c>
      <c r="P59" s="81"/>
      <c r="Q59" s="81"/>
      <c r="R59" s="83"/>
    </row>
    <row r="60" spans="1:18" s="6" customFormat="1" ht="16.5" customHeight="1">
      <c r="A60" s="84"/>
      <c r="B60" s="43"/>
      <c r="C60" s="43">
        <v>80110</v>
      </c>
      <c r="D60" s="29" t="s">
        <v>34</v>
      </c>
      <c r="E60" s="85">
        <v>1935670</v>
      </c>
      <c r="F60" s="80">
        <f t="shared" si="9"/>
        <v>2520800</v>
      </c>
      <c r="G60" s="80">
        <f>H60</f>
        <v>0</v>
      </c>
      <c r="H60" s="80"/>
      <c r="I60" s="80"/>
      <c r="J60" s="80"/>
      <c r="K60" s="80">
        <f t="shared" si="8"/>
        <v>2520800</v>
      </c>
      <c r="L60" s="82">
        <v>2022800</v>
      </c>
      <c r="M60" s="82">
        <v>367000</v>
      </c>
      <c r="N60" s="82"/>
      <c r="O60" s="80">
        <v>131000</v>
      </c>
      <c r="P60" s="81"/>
      <c r="Q60" s="80"/>
      <c r="R60" s="83"/>
    </row>
    <row r="61" spans="1:18" s="6" customFormat="1" ht="16.5" customHeight="1">
      <c r="A61" s="84"/>
      <c r="B61" s="43"/>
      <c r="C61" s="43">
        <v>80111</v>
      </c>
      <c r="D61" s="29" t="s">
        <v>74</v>
      </c>
      <c r="E61" s="85"/>
      <c r="F61" s="80">
        <f t="shared" si="9"/>
        <v>271020</v>
      </c>
      <c r="G61" s="80">
        <f>H61</f>
        <v>0</v>
      </c>
      <c r="H61" s="81"/>
      <c r="I61" s="81"/>
      <c r="J61" s="81"/>
      <c r="K61" s="80">
        <f t="shared" si="8"/>
        <v>271020</v>
      </c>
      <c r="L61" s="82">
        <v>230020</v>
      </c>
      <c r="M61" s="82">
        <v>23000</v>
      </c>
      <c r="N61" s="82"/>
      <c r="O61" s="80">
        <v>18000</v>
      </c>
      <c r="P61" s="81"/>
      <c r="Q61" s="81"/>
      <c r="R61" s="83"/>
    </row>
    <row r="62" spans="1:18" s="10" customFormat="1" ht="33" customHeight="1">
      <c r="A62" s="84"/>
      <c r="B62" s="43"/>
      <c r="C62" s="43">
        <v>80113</v>
      </c>
      <c r="D62" s="29" t="s">
        <v>35</v>
      </c>
      <c r="E62" s="85">
        <v>416799</v>
      </c>
      <c r="F62" s="80">
        <f t="shared" si="9"/>
        <v>266000</v>
      </c>
      <c r="G62" s="80">
        <f>H62</f>
        <v>0</v>
      </c>
      <c r="H62" s="81"/>
      <c r="I62" s="81"/>
      <c r="J62" s="81"/>
      <c r="K62" s="80">
        <f t="shared" si="8"/>
        <v>266000</v>
      </c>
      <c r="L62" s="82"/>
      <c r="M62" s="82">
        <v>251000</v>
      </c>
      <c r="N62" s="82">
        <v>15000</v>
      </c>
      <c r="O62" s="81"/>
      <c r="P62" s="81"/>
      <c r="Q62" s="81"/>
      <c r="R62" s="83"/>
    </row>
    <row r="63" spans="1:18" s="10" customFormat="1" ht="48.75" customHeight="1">
      <c r="A63" s="84"/>
      <c r="B63" s="43"/>
      <c r="C63" s="43">
        <v>80146</v>
      </c>
      <c r="D63" s="29" t="s">
        <v>52</v>
      </c>
      <c r="E63" s="85">
        <v>50386</v>
      </c>
      <c r="F63" s="80">
        <f t="shared" si="9"/>
        <v>95460</v>
      </c>
      <c r="G63" s="80">
        <f>H63</f>
        <v>0</v>
      </c>
      <c r="H63" s="81"/>
      <c r="I63" s="81"/>
      <c r="J63" s="81"/>
      <c r="K63" s="80">
        <f t="shared" si="8"/>
        <v>95460</v>
      </c>
      <c r="L63" s="82"/>
      <c r="M63" s="82">
        <v>95460</v>
      </c>
      <c r="N63" s="82"/>
      <c r="O63" s="81"/>
      <c r="P63" s="81"/>
      <c r="Q63" s="81"/>
      <c r="R63" s="83"/>
    </row>
    <row r="64" spans="1:18" s="10" customFormat="1" ht="35.25" customHeight="1">
      <c r="A64" s="84"/>
      <c r="B64" s="43"/>
      <c r="C64" s="43">
        <v>80148</v>
      </c>
      <c r="D64" s="31" t="s">
        <v>87</v>
      </c>
      <c r="E64" s="85">
        <v>614138</v>
      </c>
      <c r="F64" s="80">
        <f t="shared" si="9"/>
        <v>1575631</v>
      </c>
      <c r="G64" s="81"/>
      <c r="H64" s="81"/>
      <c r="I64" s="81"/>
      <c r="J64" s="81"/>
      <c r="K64" s="80">
        <f t="shared" si="8"/>
        <v>1575631</v>
      </c>
      <c r="L64" s="82">
        <v>778500</v>
      </c>
      <c r="M64" s="82">
        <v>797131</v>
      </c>
      <c r="N64" s="82"/>
      <c r="O64" s="81"/>
      <c r="P64" s="81"/>
      <c r="Q64" s="81"/>
      <c r="R64" s="83"/>
    </row>
    <row r="65" spans="1:18" s="10" customFormat="1" ht="154.5" customHeight="1">
      <c r="A65" s="84"/>
      <c r="B65" s="43"/>
      <c r="C65" s="48">
        <v>80149</v>
      </c>
      <c r="D65" s="49" t="s">
        <v>109</v>
      </c>
      <c r="E65" s="135">
        <v>1893202</v>
      </c>
      <c r="F65" s="80">
        <f t="shared" si="9"/>
        <v>575210</v>
      </c>
      <c r="G65" s="80">
        <f>H65</f>
        <v>0</v>
      </c>
      <c r="H65" s="80">
        <v>0</v>
      </c>
      <c r="I65" s="80"/>
      <c r="J65" s="80"/>
      <c r="K65" s="80">
        <f>SUM(L65:R65)</f>
        <v>575210</v>
      </c>
      <c r="L65" s="82">
        <v>43910</v>
      </c>
      <c r="M65" s="82"/>
      <c r="N65" s="82">
        <v>530000</v>
      </c>
      <c r="O65" s="80">
        <v>1300</v>
      </c>
      <c r="P65" s="81"/>
      <c r="Q65" s="81"/>
      <c r="R65" s="83"/>
    </row>
    <row r="66" spans="1:18" s="10" customFormat="1" ht="87.75" customHeight="1">
      <c r="A66" s="84"/>
      <c r="B66" s="43"/>
      <c r="C66" s="48">
        <v>80150</v>
      </c>
      <c r="D66" s="49" t="s">
        <v>134</v>
      </c>
      <c r="E66" s="135">
        <v>1893202</v>
      </c>
      <c r="F66" s="80">
        <f t="shared" si="9"/>
        <v>408650</v>
      </c>
      <c r="G66" s="80">
        <f>H66</f>
        <v>0</v>
      </c>
      <c r="H66" s="80">
        <v>0</v>
      </c>
      <c r="I66" s="80"/>
      <c r="J66" s="80"/>
      <c r="K66" s="80">
        <f>SUM(L66:R66)</f>
        <v>408650</v>
      </c>
      <c r="L66" s="82">
        <v>203795</v>
      </c>
      <c r="M66" s="82"/>
      <c r="N66" s="82">
        <v>200000</v>
      </c>
      <c r="O66" s="80">
        <v>4855</v>
      </c>
      <c r="P66" s="81"/>
      <c r="Q66" s="81"/>
      <c r="R66" s="83"/>
    </row>
    <row r="67" spans="1:18" s="10" customFormat="1" ht="259.5" customHeight="1">
      <c r="A67" s="87"/>
      <c r="B67" s="44"/>
      <c r="C67" s="188">
        <v>80152</v>
      </c>
      <c r="D67" s="49" t="s">
        <v>135</v>
      </c>
      <c r="E67" s="189"/>
      <c r="F67" s="80">
        <f>G67+K67</f>
        <v>35830</v>
      </c>
      <c r="G67" s="80">
        <f>H67</f>
        <v>0</v>
      </c>
      <c r="H67" s="80">
        <v>0</v>
      </c>
      <c r="I67" s="80"/>
      <c r="J67" s="80"/>
      <c r="K67" s="80">
        <f>SUM(L67:R67)</f>
        <v>35830</v>
      </c>
      <c r="L67" s="82">
        <v>35025</v>
      </c>
      <c r="M67" s="82"/>
      <c r="N67" s="82"/>
      <c r="O67" s="80">
        <v>805</v>
      </c>
      <c r="P67" s="81"/>
      <c r="Q67" s="81"/>
      <c r="R67" s="83"/>
    </row>
    <row r="68" spans="1:18" s="6" customFormat="1" ht="22.5" customHeight="1" thickBot="1">
      <c r="A68" s="87"/>
      <c r="B68" s="44"/>
      <c r="C68" s="44">
        <v>80195</v>
      </c>
      <c r="D68" s="38" t="s">
        <v>20</v>
      </c>
      <c r="E68" s="88">
        <v>148550</v>
      </c>
      <c r="F68" s="89">
        <f t="shared" si="9"/>
        <v>274480</v>
      </c>
      <c r="G68" s="115"/>
      <c r="H68" s="115"/>
      <c r="I68" s="115"/>
      <c r="J68" s="115"/>
      <c r="K68" s="89">
        <f t="shared" si="8"/>
        <v>274480</v>
      </c>
      <c r="L68" s="136">
        <v>5380</v>
      </c>
      <c r="M68" s="90">
        <v>269100</v>
      </c>
      <c r="N68" s="90"/>
      <c r="O68" s="89"/>
      <c r="P68" s="89"/>
      <c r="Q68" s="89"/>
      <c r="R68" s="91"/>
    </row>
    <row r="69" spans="1:18" s="6" customFormat="1" ht="26.25" customHeight="1" thickBot="1">
      <c r="A69" s="92">
        <v>13</v>
      </c>
      <c r="B69" s="45">
        <v>851</v>
      </c>
      <c r="C69" s="45"/>
      <c r="D69" s="33" t="s">
        <v>36</v>
      </c>
      <c r="E69" s="94">
        <f>SUM(E70:E71)</f>
        <v>173256.83</v>
      </c>
      <c r="F69" s="95">
        <f t="shared" si="9"/>
        <v>285160</v>
      </c>
      <c r="G69" s="95"/>
      <c r="H69" s="95"/>
      <c r="I69" s="95"/>
      <c r="J69" s="95"/>
      <c r="K69" s="95">
        <f t="shared" si="8"/>
        <v>285160</v>
      </c>
      <c r="L69" s="95">
        <f>L71+L73</f>
        <v>33960</v>
      </c>
      <c r="M69" s="95">
        <f>M70+M71+M73</f>
        <v>95840</v>
      </c>
      <c r="N69" s="95">
        <f>N71+N72+N73</f>
        <v>155360</v>
      </c>
      <c r="O69" s="95"/>
      <c r="P69" s="95"/>
      <c r="Q69" s="95"/>
      <c r="R69" s="114"/>
    </row>
    <row r="70" spans="1:18" s="6" customFormat="1" ht="16.5">
      <c r="A70" s="106"/>
      <c r="B70" s="42"/>
      <c r="C70" s="42">
        <v>85153</v>
      </c>
      <c r="D70" s="27" t="s">
        <v>51</v>
      </c>
      <c r="E70" s="107">
        <v>10000</v>
      </c>
      <c r="F70" s="73">
        <f t="shared" si="9"/>
        <v>40200</v>
      </c>
      <c r="G70" s="74"/>
      <c r="H70" s="74"/>
      <c r="I70" s="74"/>
      <c r="J70" s="74"/>
      <c r="K70" s="73">
        <f t="shared" si="8"/>
        <v>40200</v>
      </c>
      <c r="L70" s="75"/>
      <c r="M70" s="75">
        <v>40200</v>
      </c>
      <c r="N70" s="73"/>
      <c r="O70" s="74"/>
      <c r="P70" s="74"/>
      <c r="Q70" s="74"/>
      <c r="R70" s="76"/>
    </row>
    <row r="71" spans="1:18" s="6" customFormat="1" ht="33.75" customHeight="1">
      <c r="A71" s="84"/>
      <c r="B71" s="43"/>
      <c r="C71" s="43">
        <v>85154</v>
      </c>
      <c r="D71" s="29" t="s">
        <v>37</v>
      </c>
      <c r="E71" s="85">
        <v>163256.83</v>
      </c>
      <c r="F71" s="80">
        <f t="shared" si="9"/>
        <v>226940</v>
      </c>
      <c r="G71" s="81"/>
      <c r="H71" s="81"/>
      <c r="I71" s="81"/>
      <c r="J71" s="81"/>
      <c r="K71" s="80">
        <f t="shared" si="8"/>
        <v>226940</v>
      </c>
      <c r="L71" s="82">
        <v>33960</v>
      </c>
      <c r="M71" s="82">
        <v>52140</v>
      </c>
      <c r="N71" s="80">
        <v>140840</v>
      </c>
      <c r="O71" s="80"/>
      <c r="P71" s="81"/>
      <c r="Q71" s="81"/>
      <c r="R71" s="83"/>
    </row>
    <row r="72" spans="1:18" s="6" customFormat="1" ht="16.5">
      <c r="A72" s="84"/>
      <c r="B72" s="43"/>
      <c r="C72" s="43">
        <v>85158</v>
      </c>
      <c r="D72" s="29" t="s">
        <v>95</v>
      </c>
      <c r="E72" s="85"/>
      <c r="F72" s="80">
        <f t="shared" si="9"/>
        <v>14520</v>
      </c>
      <c r="G72" s="81"/>
      <c r="H72" s="81"/>
      <c r="I72" s="81"/>
      <c r="J72" s="81"/>
      <c r="K72" s="80">
        <f t="shared" si="8"/>
        <v>14520</v>
      </c>
      <c r="L72" s="82"/>
      <c r="M72" s="82"/>
      <c r="N72" s="80">
        <v>14520</v>
      </c>
      <c r="O72" s="80"/>
      <c r="P72" s="81"/>
      <c r="Q72" s="81"/>
      <c r="R72" s="83"/>
    </row>
    <row r="73" spans="1:18" s="6" customFormat="1" ht="17.25" thickBot="1">
      <c r="A73" s="87"/>
      <c r="B73" s="44"/>
      <c r="C73" s="44">
        <v>85195</v>
      </c>
      <c r="D73" s="31" t="s">
        <v>20</v>
      </c>
      <c r="E73" s="88"/>
      <c r="F73" s="89">
        <f t="shared" si="9"/>
        <v>3500</v>
      </c>
      <c r="G73" s="89"/>
      <c r="H73" s="89"/>
      <c r="I73" s="89"/>
      <c r="J73" s="89"/>
      <c r="K73" s="89">
        <f t="shared" si="8"/>
        <v>3500</v>
      </c>
      <c r="L73" s="90"/>
      <c r="M73" s="90">
        <v>3500</v>
      </c>
      <c r="N73" s="89"/>
      <c r="O73" s="115"/>
      <c r="P73" s="115"/>
      <c r="Q73" s="115"/>
      <c r="R73" s="116"/>
    </row>
    <row r="74" spans="1:18" s="6" customFormat="1" ht="24.75" customHeight="1" thickBot="1">
      <c r="A74" s="92">
        <v>14</v>
      </c>
      <c r="B74" s="45">
        <v>852</v>
      </c>
      <c r="C74" s="41"/>
      <c r="D74" s="33" t="s">
        <v>11</v>
      </c>
      <c r="E74" s="94">
        <f>SUM(E75:E84)</f>
        <v>1041437.05</v>
      </c>
      <c r="F74" s="95">
        <f t="shared" si="9"/>
        <v>2394901</v>
      </c>
      <c r="G74" s="95"/>
      <c r="H74" s="95"/>
      <c r="I74" s="95"/>
      <c r="J74" s="95"/>
      <c r="K74" s="95">
        <f t="shared" si="8"/>
        <v>2394901</v>
      </c>
      <c r="L74" s="96">
        <f>SUM(L75:L84)</f>
        <v>692064</v>
      </c>
      <c r="M74" s="96">
        <f aca="true" t="shared" si="11" ref="M74:R74">SUM(M75:M84)</f>
        <v>784625</v>
      </c>
      <c r="N74" s="96">
        <f t="shared" si="11"/>
        <v>17500</v>
      </c>
      <c r="O74" s="96">
        <f t="shared" si="11"/>
        <v>900712</v>
      </c>
      <c r="P74" s="96">
        <f t="shared" si="11"/>
        <v>0</v>
      </c>
      <c r="Q74" s="96">
        <f t="shared" si="11"/>
        <v>0</v>
      </c>
      <c r="R74" s="97">
        <f t="shared" si="11"/>
        <v>0</v>
      </c>
    </row>
    <row r="75" spans="1:18" s="6" customFormat="1" ht="16.5" customHeight="1">
      <c r="A75" s="106"/>
      <c r="B75" s="42"/>
      <c r="C75" s="42">
        <v>85202</v>
      </c>
      <c r="D75" s="27" t="s">
        <v>79</v>
      </c>
      <c r="E75" s="107">
        <v>115000</v>
      </c>
      <c r="F75" s="73">
        <f t="shared" si="9"/>
        <v>566352</v>
      </c>
      <c r="G75" s="74"/>
      <c r="H75" s="74"/>
      <c r="I75" s="74"/>
      <c r="J75" s="74"/>
      <c r="K75" s="73">
        <f t="shared" si="8"/>
        <v>566352</v>
      </c>
      <c r="L75" s="75"/>
      <c r="M75" s="75">
        <v>566352</v>
      </c>
      <c r="N75" s="122"/>
      <c r="O75" s="74"/>
      <c r="P75" s="74"/>
      <c r="Q75" s="74"/>
      <c r="R75" s="76"/>
    </row>
    <row r="76" spans="1:18" s="6" customFormat="1" ht="42.75" customHeight="1">
      <c r="A76" s="84"/>
      <c r="B76" s="43"/>
      <c r="C76" s="43">
        <v>85205</v>
      </c>
      <c r="D76" s="29" t="s">
        <v>93</v>
      </c>
      <c r="E76" s="85"/>
      <c r="F76" s="80">
        <f t="shared" si="9"/>
        <v>27580</v>
      </c>
      <c r="G76" s="81"/>
      <c r="H76" s="81"/>
      <c r="I76" s="81"/>
      <c r="J76" s="81"/>
      <c r="K76" s="80">
        <f t="shared" si="8"/>
        <v>27580</v>
      </c>
      <c r="L76" s="82">
        <v>3200</v>
      </c>
      <c r="M76" s="82">
        <v>11380</v>
      </c>
      <c r="N76" s="82">
        <v>13000</v>
      </c>
      <c r="O76" s="81"/>
      <c r="P76" s="81"/>
      <c r="Q76" s="81"/>
      <c r="R76" s="83"/>
    </row>
    <row r="77" spans="1:19" s="6" customFormat="1" ht="128.25" customHeight="1">
      <c r="A77" s="84"/>
      <c r="B77" s="43"/>
      <c r="C77" s="43">
        <v>85213</v>
      </c>
      <c r="D77" s="29" t="s">
        <v>58</v>
      </c>
      <c r="E77" s="85">
        <v>4569</v>
      </c>
      <c r="F77" s="80">
        <f t="shared" si="9"/>
        <v>15288</v>
      </c>
      <c r="G77" s="81"/>
      <c r="H77" s="81"/>
      <c r="I77" s="81"/>
      <c r="J77" s="81"/>
      <c r="K77" s="80">
        <f t="shared" si="8"/>
        <v>15288</v>
      </c>
      <c r="L77" s="82"/>
      <c r="M77" s="82">
        <v>14788</v>
      </c>
      <c r="N77" s="80">
        <v>500</v>
      </c>
      <c r="O77" s="80"/>
      <c r="P77" s="81"/>
      <c r="Q77" s="81"/>
      <c r="R77" s="76"/>
      <c r="S77" s="11"/>
    </row>
    <row r="78" spans="1:18" s="10" customFormat="1" ht="56.25" customHeight="1">
      <c r="A78" s="84"/>
      <c r="B78" s="43"/>
      <c r="C78" s="43">
        <v>85214</v>
      </c>
      <c r="D78" s="29" t="s">
        <v>114</v>
      </c>
      <c r="E78" s="85">
        <v>214728.05</v>
      </c>
      <c r="F78" s="80">
        <f t="shared" si="9"/>
        <v>389628</v>
      </c>
      <c r="G78" s="81"/>
      <c r="H78" s="81"/>
      <c r="I78" s="81"/>
      <c r="J78" s="81"/>
      <c r="K78" s="80">
        <f t="shared" si="8"/>
        <v>389628</v>
      </c>
      <c r="L78" s="82"/>
      <c r="M78" s="82"/>
      <c r="N78" s="137">
        <v>2000</v>
      </c>
      <c r="O78" s="80">
        <v>387628</v>
      </c>
      <c r="P78" s="80"/>
      <c r="Q78" s="80"/>
      <c r="R78" s="138"/>
    </row>
    <row r="79" spans="1:18" s="6" customFormat="1" ht="16.5">
      <c r="A79" s="84"/>
      <c r="B79" s="43"/>
      <c r="C79" s="43">
        <v>85215</v>
      </c>
      <c r="D79" s="29" t="s">
        <v>38</v>
      </c>
      <c r="E79" s="85">
        <v>70000</v>
      </c>
      <c r="F79" s="80">
        <f t="shared" si="9"/>
        <v>170500</v>
      </c>
      <c r="G79" s="81"/>
      <c r="H79" s="81"/>
      <c r="I79" s="81"/>
      <c r="J79" s="81"/>
      <c r="K79" s="80">
        <f t="shared" si="8"/>
        <v>170500</v>
      </c>
      <c r="L79" s="82"/>
      <c r="M79" s="82">
        <v>500</v>
      </c>
      <c r="N79" s="80"/>
      <c r="O79" s="80">
        <v>170000</v>
      </c>
      <c r="P79" s="80"/>
      <c r="Q79" s="80"/>
      <c r="R79" s="86"/>
    </row>
    <row r="80" spans="1:18" s="6" customFormat="1" ht="16.5">
      <c r="A80" s="84"/>
      <c r="B80" s="43"/>
      <c r="C80" s="43">
        <v>85216</v>
      </c>
      <c r="D80" s="29" t="s">
        <v>75</v>
      </c>
      <c r="E80" s="85"/>
      <c r="F80" s="80">
        <f t="shared" si="9"/>
        <v>65892</v>
      </c>
      <c r="G80" s="81"/>
      <c r="H80" s="81"/>
      <c r="I80" s="81"/>
      <c r="J80" s="81"/>
      <c r="K80" s="80">
        <f t="shared" si="8"/>
        <v>65892</v>
      </c>
      <c r="L80" s="82"/>
      <c r="M80" s="82">
        <v>200</v>
      </c>
      <c r="N80" s="80">
        <v>2000</v>
      </c>
      <c r="O80" s="80">
        <v>63692</v>
      </c>
      <c r="P80" s="80"/>
      <c r="Q80" s="80"/>
      <c r="R80" s="86"/>
    </row>
    <row r="81" spans="1:18" s="6" customFormat="1" ht="39" customHeight="1">
      <c r="A81" s="84"/>
      <c r="B81" s="43"/>
      <c r="C81" s="43">
        <v>85219</v>
      </c>
      <c r="D81" s="29" t="s">
        <v>17</v>
      </c>
      <c r="E81" s="85">
        <v>467635</v>
      </c>
      <c r="F81" s="80">
        <f t="shared" si="9"/>
        <v>793739</v>
      </c>
      <c r="G81" s="81"/>
      <c r="H81" s="81"/>
      <c r="I81" s="81"/>
      <c r="J81" s="81"/>
      <c r="K81" s="80">
        <f t="shared" si="8"/>
        <v>793739</v>
      </c>
      <c r="L81" s="82">
        <v>674464</v>
      </c>
      <c r="M81" s="82">
        <v>111525</v>
      </c>
      <c r="N81" s="80"/>
      <c r="O81" s="80">
        <v>7750</v>
      </c>
      <c r="P81" s="80"/>
      <c r="Q81" s="80"/>
      <c r="R81" s="86"/>
    </row>
    <row r="82" spans="1:18" s="6" customFormat="1" ht="51.75" customHeight="1">
      <c r="A82" s="84"/>
      <c r="B82" s="43"/>
      <c r="C82" s="43">
        <v>85228</v>
      </c>
      <c r="D82" s="29" t="s">
        <v>39</v>
      </c>
      <c r="E82" s="85">
        <v>8950</v>
      </c>
      <c r="F82" s="80">
        <f t="shared" si="9"/>
        <v>89280</v>
      </c>
      <c r="G82" s="81"/>
      <c r="H82" s="81"/>
      <c r="I82" s="81"/>
      <c r="J82" s="81"/>
      <c r="K82" s="80">
        <f t="shared" si="8"/>
        <v>89280</v>
      </c>
      <c r="L82" s="82">
        <v>14400</v>
      </c>
      <c r="M82" s="82">
        <v>74880</v>
      </c>
      <c r="N82" s="80"/>
      <c r="O82" s="80"/>
      <c r="P82" s="80"/>
      <c r="Q82" s="80"/>
      <c r="R82" s="86"/>
    </row>
    <row r="83" spans="1:18" s="6" customFormat="1" ht="33.75" customHeight="1">
      <c r="A83" s="84"/>
      <c r="B83" s="43"/>
      <c r="C83" s="43">
        <v>85230</v>
      </c>
      <c r="D83" s="29" t="s">
        <v>115</v>
      </c>
      <c r="E83" s="85"/>
      <c r="F83" s="80">
        <f t="shared" si="9"/>
        <v>258642</v>
      </c>
      <c r="G83" s="81"/>
      <c r="H83" s="81"/>
      <c r="I83" s="81"/>
      <c r="J83" s="81"/>
      <c r="K83" s="80">
        <f>SUM(L83:R83)</f>
        <v>258642</v>
      </c>
      <c r="L83" s="82"/>
      <c r="M83" s="82"/>
      <c r="N83" s="80"/>
      <c r="O83" s="80">
        <v>258642</v>
      </c>
      <c r="P83" s="80"/>
      <c r="Q83" s="80"/>
      <c r="R83" s="86"/>
    </row>
    <row r="84" spans="1:18" s="6" customFormat="1" ht="22.5" customHeight="1" thickBot="1">
      <c r="A84" s="139"/>
      <c r="B84" s="50"/>
      <c r="C84" s="50">
        <v>85295</v>
      </c>
      <c r="D84" s="51" t="s">
        <v>20</v>
      </c>
      <c r="E84" s="140">
        <v>160555</v>
      </c>
      <c r="F84" s="141">
        <f t="shared" si="9"/>
        <v>18000</v>
      </c>
      <c r="G84" s="142"/>
      <c r="H84" s="142"/>
      <c r="I84" s="142"/>
      <c r="J84" s="142"/>
      <c r="K84" s="80">
        <f t="shared" si="8"/>
        <v>18000</v>
      </c>
      <c r="L84" s="143"/>
      <c r="M84" s="82">
        <v>5000</v>
      </c>
      <c r="N84" s="144"/>
      <c r="O84" s="144">
        <v>13000</v>
      </c>
      <c r="P84" s="144"/>
      <c r="Q84" s="144"/>
      <c r="R84" s="86"/>
    </row>
    <row r="85" spans="1:18" s="6" customFormat="1" ht="12" customHeight="1" hidden="1">
      <c r="A85" s="145"/>
      <c r="B85" s="52"/>
      <c r="C85" s="52"/>
      <c r="D85" s="53"/>
      <c r="E85" s="146"/>
      <c r="F85" s="147">
        <f t="shared" si="9"/>
        <v>0</v>
      </c>
      <c r="G85" s="81"/>
      <c r="H85" s="81"/>
      <c r="I85" s="81"/>
      <c r="J85" s="81"/>
      <c r="K85" s="81">
        <f t="shared" si="8"/>
        <v>0</v>
      </c>
      <c r="L85" s="148"/>
      <c r="M85" s="149"/>
      <c r="N85" s="144"/>
      <c r="O85" s="144"/>
      <c r="P85" s="144"/>
      <c r="Q85" s="144"/>
      <c r="R85" s="86"/>
    </row>
    <row r="86" spans="1:18" s="6" customFormat="1" ht="12" customHeight="1" hidden="1">
      <c r="A86" s="145"/>
      <c r="B86" s="52"/>
      <c r="C86" s="52"/>
      <c r="D86" s="53"/>
      <c r="E86" s="146"/>
      <c r="F86" s="147">
        <f t="shared" si="9"/>
        <v>0</v>
      </c>
      <c r="G86" s="81"/>
      <c r="H86" s="81"/>
      <c r="I86" s="81"/>
      <c r="J86" s="81"/>
      <c r="K86" s="81">
        <f t="shared" si="8"/>
        <v>0</v>
      </c>
      <c r="L86" s="148"/>
      <c r="M86" s="149"/>
      <c r="N86" s="144"/>
      <c r="O86" s="144"/>
      <c r="P86" s="144"/>
      <c r="Q86" s="144"/>
      <c r="R86" s="86"/>
    </row>
    <row r="87" spans="1:18" s="6" customFormat="1" ht="7.5" customHeight="1" hidden="1">
      <c r="A87" s="145"/>
      <c r="B87" s="52"/>
      <c r="C87" s="52"/>
      <c r="D87" s="53"/>
      <c r="E87" s="146"/>
      <c r="F87" s="147">
        <f t="shared" si="9"/>
        <v>0</v>
      </c>
      <c r="G87" s="81"/>
      <c r="H87" s="81"/>
      <c r="I87" s="81"/>
      <c r="J87" s="81"/>
      <c r="K87" s="81">
        <f t="shared" si="8"/>
        <v>0</v>
      </c>
      <c r="L87" s="148"/>
      <c r="M87" s="149"/>
      <c r="N87" s="144"/>
      <c r="O87" s="144"/>
      <c r="P87" s="144"/>
      <c r="Q87" s="144"/>
      <c r="R87" s="86"/>
    </row>
    <row r="88" spans="1:18" s="12" customFormat="1" ht="23.25" customHeight="1" hidden="1">
      <c r="A88" s="150">
        <v>1</v>
      </c>
      <c r="B88" s="54">
        <v>2</v>
      </c>
      <c r="C88" s="54">
        <v>3</v>
      </c>
      <c r="D88" s="54">
        <v>4</v>
      </c>
      <c r="E88" s="54">
        <v>5</v>
      </c>
      <c r="F88" s="147">
        <f aca="true" t="shared" si="12" ref="F88:F108">G88+K88</f>
        <v>0</v>
      </c>
      <c r="G88" s="81"/>
      <c r="H88" s="81"/>
      <c r="I88" s="81"/>
      <c r="J88" s="81"/>
      <c r="K88" s="81">
        <f t="shared" si="8"/>
        <v>0</v>
      </c>
      <c r="L88" s="151"/>
      <c r="M88" s="149"/>
      <c r="N88" s="144"/>
      <c r="O88" s="144"/>
      <c r="P88" s="144"/>
      <c r="Q88" s="144"/>
      <c r="R88" s="86"/>
    </row>
    <row r="89" spans="1:18" s="13" customFormat="1" ht="0" customHeight="1" hidden="1">
      <c r="A89" s="152">
        <v>14</v>
      </c>
      <c r="B89" s="55">
        <v>853</v>
      </c>
      <c r="C89" s="55"/>
      <c r="D89" s="56" t="s">
        <v>54</v>
      </c>
      <c r="E89" s="153">
        <f>E93</f>
        <v>10000</v>
      </c>
      <c r="F89" s="147">
        <f t="shared" si="12"/>
        <v>0</v>
      </c>
      <c r="G89" s="81"/>
      <c r="H89" s="81"/>
      <c r="I89" s="81"/>
      <c r="J89" s="81"/>
      <c r="K89" s="81">
        <f t="shared" si="8"/>
        <v>0</v>
      </c>
      <c r="L89" s="154"/>
      <c r="M89" s="149"/>
      <c r="N89" s="144"/>
      <c r="O89" s="144"/>
      <c r="P89" s="144"/>
      <c r="Q89" s="144"/>
      <c r="R89" s="86"/>
    </row>
    <row r="90" spans="1:18" s="13" customFormat="1" ht="12" customHeight="1" hidden="1">
      <c r="A90" s="155">
        <v>1</v>
      </c>
      <c r="B90" s="57">
        <v>2</v>
      </c>
      <c r="C90" s="57">
        <v>3</v>
      </c>
      <c r="D90" s="58">
        <v>4</v>
      </c>
      <c r="E90" s="156">
        <v>5</v>
      </c>
      <c r="F90" s="157">
        <f t="shared" si="12"/>
        <v>0</v>
      </c>
      <c r="G90" s="115"/>
      <c r="H90" s="115"/>
      <c r="I90" s="115"/>
      <c r="J90" s="115"/>
      <c r="K90" s="115">
        <f t="shared" si="8"/>
        <v>0</v>
      </c>
      <c r="L90" s="158"/>
      <c r="M90" s="159"/>
      <c r="N90" s="160"/>
      <c r="O90" s="160"/>
      <c r="P90" s="160"/>
      <c r="Q90" s="160"/>
      <c r="R90" s="91"/>
    </row>
    <row r="91" spans="1:18" s="13" customFormat="1" ht="57" customHeight="1" thickBot="1">
      <c r="A91" s="161">
        <v>15</v>
      </c>
      <c r="B91" s="59">
        <v>853</v>
      </c>
      <c r="C91" s="59"/>
      <c r="D91" s="47" t="s">
        <v>55</v>
      </c>
      <c r="E91" s="162">
        <f>E93</f>
        <v>10000</v>
      </c>
      <c r="F91" s="163">
        <f t="shared" si="12"/>
        <v>3643.02</v>
      </c>
      <c r="G91" s="95"/>
      <c r="H91" s="95"/>
      <c r="I91" s="95"/>
      <c r="J91" s="95"/>
      <c r="K91" s="95">
        <f t="shared" si="8"/>
        <v>3643.02</v>
      </c>
      <c r="L91" s="164">
        <f>L93</f>
        <v>0</v>
      </c>
      <c r="M91" s="165"/>
      <c r="N91" s="95">
        <f>N92+N93</f>
        <v>3643.02</v>
      </c>
      <c r="O91" s="95">
        <f>O93</f>
        <v>0</v>
      </c>
      <c r="P91" s="95">
        <f>P93</f>
        <v>0</v>
      </c>
      <c r="Q91" s="95">
        <f>Q93</f>
        <v>0</v>
      </c>
      <c r="R91" s="118"/>
    </row>
    <row r="92" spans="1:18" s="13" customFormat="1" ht="51.75" customHeight="1">
      <c r="A92" s="166"/>
      <c r="B92" s="167"/>
      <c r="C92" s="60">
        <v>85311</v>
      </c>
      <c r="D92" s="61" t="s">
        <v>97</v>
      </c>
      <c r="E92" s="168"/>
      <c r="F92" s="169">
        <f t="shared" si="12"/>
        <v>3143.02</v>
      </c>
      <c r="G92" s="74"/>
      <c r="H92" s="74"/>
      <c r="I92" s="74"/>
      <c r="J92" s="74"/>
      <c r="K92" s="73">
        <f>SUM(L92:R92)</f>
        <v>3143.02</v>
      </c>
      <c r="L92" s="170"/>
      <c r="M92" s="171"/>
      <c r="N92" s="172">
        <v>3143.02</v>
      </c>
      <c r="O92" s="172">
        <v>0</v>
      </c>
      <c r="P92" s="173">
        <v>0</v>
      </c>
      <c r="Q92" s="173"/>
      <c r="R92" s="98"/>
    </row>
    <row r="93" spans="1:18" s="13" customFormat="1" ht="27.75" customHeight="1" thickBot="1">
      <c r="A93" s="174"/>
      <c r="B93" s="62"/>
      <c r="C93" s="62">
        <v>85395</v>
      </c>
      <c r="D93" s="63" t="s">
        <v>20</v>
      </c>
      <c r="E93" s="175">
        <v>10000</v>
      </c>
      <c r="F93" s="80">
        <f t="shared" si="12"/>
        <v>500</v>
      </c>
      <c r="G93" s="81"/>
      <c r="H93" s="81"/>
      <c r="I93" s="81"/>
      <c r="J93" s="81"/>
      <c r="K93" s="80">
        <f aca="true" t="shared" si="13" ref="K93:K124">SUM(L93:R93)</f>
        <v>500</v>
      </c>
      <c r="L93" s="176">
        <v>0</v>
      </c>
      <c r="M93" s="82"/>
      <c r="N93" s="144">
        <v>500</v>
      </c>
      <c r="O93" s="144"/>
      <c r="P93" s="144"/>
      <c r="Q93" s="144"/>
      <c r="R93" s="86"/>
    </row>
    <row r="94" spans="1:18" s="6" customFormat="1" ht="33.75" customHeight="1" thickBot="1">
      <c r="A94" s="92">
        <v>16</v>
      </c>
      <c r="B94" s="45">
        <v>854</v>
      </c>
      <c r="C94" s="41"/>
      <c r="D94" s="33" t="s">
        <v>40</v>
      </c>
      <c r="E94" s="94">
        <f>E95+E99</f>
        <v>278766</v>
      </c>
      <c r="F94" s="95">
        <f t="shared" si="12"/>
        <v>479150</v>
      </c>
      <c r="G94" s="95"/>
      <c r="H94" s="95"/>
      <c r="I94" s="95"/>
      <c r="J94" s="95"/>
      <c r="K94" s="95">
        <f t="shared" si="13"/>
        <v>479150</v>
      </c>
      <c r="L94" s="96">
        <f>SUM(L95:L99)</f>
        <v>259680</v>
      </c>
      <c r="M94" s="96">
        <f aca="true" t="shared" si="14" ref="M94:R94">SUM(M95:M99)</f>
        <v>17770</v>
      </c>
      <c r="N94" s="96">
        <f t="shared" si="14"/>
        <v>115000</v>
      </c>
      <c r="O94" s="96">
        <f t="shared" si="14"/>
        <v>86700</v>
      </c>
      <c r="P94" s="96">
        <f t="shared" si="14"/>
        <v>0</v>
      </c>
      <c r="Q94" s="96">
        <f t="shared" si="14"/>
        <v>0</v>
      </c>
      <c r="R94" s="97">
        <f t="shared" si="14"/>
        <v>0</v>
      </c>
    </row>
    <row r="95" spans="1:18" s="6" customFormat="1" ht="16.5">
      <c r="A95" s="106"/>
      <c r="B95" s="42"/>
      <c r="C95" s="42">
        <v>85401</v>
      </c>
      <c r="D95" s="27" t="s">
        <v>41</v>
      </c>
      <c r="E95" s="107">
        <v>219306</v>
      </c>
      <c r="F95" s="73">
        <f t="shared" si="12"/>
        <v>295260</v>
      </c>
      <c r="G95" s="177"/>
      <c r="H95" s="74"/>
      <c r="I95" s="74"/>
      <c r="J95" s="74"/>
      <c r="K95" s="73">
        <f t="shared" si="13"/>
        <v>295260</v>
      </c>
      <c r="L95" s="75">
        <v>256360</v>
      </c>
      <c r="M95" s="75">
        <v>17200</v>
      </c>
      <c r="N95" s="172"/>
      <c r="O95" s="172">
        <v>21700</v>
      </c>
      <c r="P95" s="172"/>
      <c r="Q95" s="172"/>
      <c r="R95" s="98"/>
    </row>
    <row r="96" spans="1:18" s="6" customFormat="1" ht="25.5">
      <c r="A96" s="84"/>
      <c r="B96" s="43"/>
      <c r="C96" s="43">
        <v>85404</v>
      </c>
      <c r="D96" s="29" t="s">
        <v>116</v>
      </c>
      <c r="E96" s="85">
        <v>219306</v>
      </c>
      <c r="F96" s="80">
        <f t="shared" si="12"/>
        <v>115390</v>
      </c>
      <c r="G96" s="142"/>
      <c r="H96" s="81"/>
      <c r="I96" s="81"/>
      <c r="J96" s="81"/>
      <c r="K96" s="80">
        <f>SUM(L96:R96)</f>
        <v>115390</v>
      </c>
      <c r="L96" s="82">
        <v>3320</v>
      </c>
      <c r="M96" s="82">
        <v>70</v>
      </c>
      <c r="N96" s="144">
        <v>112000</v>
      </c>
      <c r="O96" s="144"/>
      <c r="P96" s="144"/>
      <c r="Q96" s="144"/>
      <c r="R96" s="86"/>
    </row>
    <row r="97" spans="1:18" s="6" customFormat="1" ht="0.75" customHeight="1">
      <c r="A97" s="84"/>
      <c r="B97" s="43"/>
      <c r="C97" s="43">
        <v>85412</v>
      </c>
      <c r="D97" s="29" t="s">
        <v>101</v>
      </c>
      <c r="E97" s="85"/>
      <c r="F97" s="80">
        <f t="shared" si="12"/>
        <v>0</v>
      </c>
      <c r="G97" s="142"/>
      <c r="H97" s="81"/>
      <c r="I97" s="81"/>
      <c r="J97" s="81"/>
      <c r="K97" s="80">
        <f>SUM(L97:R97)</f>
        <v>0</v>
      </c>
      <c r="L97" s="82"/>
      <c r="M97" s="82"/>
      <c r="N97" s="144">
        <v>0</v>
      </c>
      <c r="O97" s="144"/>
      <c r="P97" s="144"/>
      <c r="Q97" s="144"/>
      <c r="R97" s="86"/>
    </row>
    <row r="98" spans="1:18" s="6" customFormat="1" ht="45.75" customHeight="1">
      <c r="A98" s="84"/>
      <c r="B98" s="43"/>
      <c r="C98" s="43">
        <v>85415</v>
      </c>
      <c r="D98" s="29" t="s">
        <v>117</v>
      </c>
      <c r="E98" s="85">
        <v>59460</v>
      </c>
      <c r="F98" s="80">
        <f t="shared" si="12"/>
        <v>23500</v>
      </c>
      <c r="G98" s="142"/>
      <c r="H98" s="81"/>
      <c r="I98" s="81"/>
      <c r="J98" s="81"/>
      <c r="K98" s="80">
        <f>SUM(L98:R98)</f>
        <v>23500</v>
      </c>
      <c r="L98" s="82"/>
      <c r="M98" s="82">
        <v>500</v>
      </c>
      <c r="N98" s="178">
        <v>3000</v>
      </c>
      <c r="O98" s="144">
        <v>20000</v>
      </c>
      <c r="P98" s="144"/>
      <c r="Q98" s="144"/>
      <c r="R98" s="86"/>
    </row>
    <row r="99" spans="1:18" s="6" customFormat="1" ht="45.75" customHeight="1" thickBot="1">
      <c r="A99" s="87"/>
      <c r="B99" s="44"/>
      <c r="C99" s="44">
        <v>85416</v>
      </c>
      <c r="D99" s="31" t="s">
        <v>118</v>
      </c>
      <c r="E99" s="88">
        <v>59460</v>
      </c>
      <c r="F99" s="89">
        <f t="shared" si="12"/>
        <v>45000</v>
      </c>
      <c r="G99" s="179"/>
      <c r="H99" s="115"/>
      <c r="I99" s="115"/>
      <c r="J99" s="115"/>
      <c r="K99" s="89">
        <f t="shared" si="13"/>
        <v>45000</v>
      </c>
      <c r="L99" s="90"/>
      <c r="M99" s="90"/>
      <c r="N99" s="180"/>
      <c r="O99" s="160">
        <v>45000</v>
      </c>
      <c r="P99" s="160"/>
      <c r="Q99" s="160"/>
      <c r="R99" s="91"/>
    </row>
    <row r="100" spans="1:18" s="6" customFormat="1" ht="32.25" customHeight="1" thickBot="1">
      <c r="A100" s="92">
        <v>17</v>
      </c>
      <c r="B100" s="45">
        <v>855</v>
      </c>
      <c r="C100" s="41"/>
      <c r="D100" s="33" t="s">
        <v>119</v>
      </c>
      <c r="E100" s="94">
        <f>E101+E106</f>
        <v>278766</v>
      </c>
      <c r="F100" s="95">
        <f t="shared" si="12"/>
        <v>12171838</v>
      </c>
      <c r="G100" s="95"/>
      <c r="H100" s="95"/>
      <c r="I100" s="95"/>
      <c r="J100" s="95"/>
      <c r="K100" s="95">
        <f aca="true" t="shared" si="15" ref="K100:K106">SUM(L100:R100)</f>
        <v>12171838</v>
      </c>
      <c r="L100" s="96">
        <f aca="true" t="shared" si="16" ref="L100:R100">SUM(L101:L106)</f>
        <v>447097</v>
      </c>
      <c r="M100" s="96">
        <f t="shared" si="16"/>
        <v>135978</v>
      </c>
      <c r="N100" s="96">
        <f t="shared" si="16"/>
        <v>80654</v>
      </c>
      <c r="O100" s="96">
        <f t="shared" si="16"/>
        <v>11508109</v>
      </c>
      <c r="P100" s="96">
        <f t="shared" si="16"/>
        <v>0</v>
      </c>
      <c r="Q100" s="96">
        <f t="shared" si="16"/>
        <v>0</v>
      </c>
      <c r="R100" s="97">
        <f t="shared" si="16"/>
        <v>0</v>
      </c>
    </row>
    <row r="101" spans="1:18" s="6" customFormat="1" ht="33.75" customHeight="1">
      <c r="A101" s="106"/>
      <c r="B101" s="42"/>
      <c r="C101" s="42">
        <v>85501</v>
      </c>
      <c r="D101" s="27" t="s">
        <v>120</v>
      </c>
      <c r="E101" s="107">
        <v>219306</v>
      </c>
      <c r="F101" s="73">
        <f t="shared" si="12"/>
        <v>8415525</v>
      </c>
      <c r="G101" s="177"/>
      <c r="H101" s="74"/>
      <c r="I101" s="74"/>
      <c r="J101" s="74"/>
      <c r="K101" s="73">
        <f t="shared" si="15"/>
        <v>8415525</v>
      </c>
      <c r="L101" s="75">
        <v>95884</v>
      </c>
      <c r="M101" s="75">
        <v>30232</v>
      </c>
      <c r="N101" s="172">
        <v>15000</v>
      </c>
      <c r="O101" s="172">
        <v>8274409</v>
      </c>
      <c r="P101" s="172"/>
      <c r="Q101" s="172"/>
      <c r="R101" s="98"/>
    </row>
    <row r="102" spans="1:18" s="6" customFormat="1" ht="90" customHeight="1">
      <c r="A102" s="84"/>
      <c r="B102" s="43"/>
      <c r="C102" s="43">
        <v>85202</v>
      </c>
      <c r="D102" s="29" t="s">
        <v>121</v>
      </c>
      <c r="E102" s="85">
        <v>219306</v>
      </c>
      <c r="F102" s="80">
        <f t="shared" si="12"/>
        <v>3587799</v>
      </c>
      <c r="G102" s="142"/>
      <c r="H102" s="81"/>
      <c r="I102" s="81"/>
      <c r="J102" s="81"/>
      <c r="K102" s="80">
        <f t="shared" si="15"/>
        <v>3587799</v>
      </c>
      <c r="L102" s="82">
        <v>304345</v>
      </c>
      <c r="M102" s="82">
        <v>34754</v>
      </c>
      <c r="N102" s="144">
        <v>15000</v>
      </c>
      <c r="O102" s="144">
        <v>3233700</v>
      </c>
      <c r="P102" s="144"/>
      <c r="Q102" s="144"/>
      <c r="R102" s="86"/>
    </row>
    <row r="103" spans="1:18" s="6" customFormat="1" ht="0.75" customHeight="1">
      <c r="A103" s="84"/>
      <c r="B103" s="43"/>
      <c r="C103" s="43">
        <v>85503</v>
      </c>
      <c r="D103" s="29" t="s">
        <v>122</v>
      </c>
      <c r="E103" s="85"/>
      <c r="F103" s="80">
        <f t="shared" si="12"/>
        <v>0</v>
      </c>
      <c r="G103" s="142"/>
      <c r="H103" s="81"/>
      <c r="I103" s="81"/>
      <c r="J103" s="81"/>
      <c r="K103" s="80">
        <f t="shared" si="15"/>
        <v>0</v>
      </c>
      <c r="L103" s="82"/>
      <c r="M103" s="82"/>
      <c r="N103" s="144"/>
      <c r="O103" s="144"/>
      <c r="P103" s="144"/>
      <c r="Q103" s="144"/>
      <c r="R103" s="86"/>
    </row>
    <row r="104" spans="1:18" s="6" customFormat="1" ht="18.75" customHeight="1">
      <c r="A104" s="84"/>
      <c r="B104" s="43"/>
      <c r="C104" s="43">
        <v>85504</v>
      </c>
      <c r="D104" s="29" t="s">
        <v>96</v>
      </c>
      <c r="E104" s="85">
        <v>59460</v>
      </c>
      <c r="F104" s="80">
        <f t="shared" si="12"/>
        <v>52860</v>
      </c>
      <c r="G104" s="142"/>
      <c r="H104" s="81"/>
      <c r="I104" s="81"/>
      <c r="J104" s="81"/>
      <c r="K104" s="80">
        <f t="shared" si="15"/>
        <v>52860</v>
      </c>
      <c r="L104" s="82">
        <v>46868</v>
      </c>
      <c r="M104" s="82">
        <v>5992</v>
      </c>
      <c r="N104" s="81"/>
      <c r="O104" s="144"/>
      <c r="P104" s="144"/>
      <c r="Q104" s="144"/>
      <c r="R104" s="86"/>
    </row>
    <row r="105" spans="1:18" s="6" customFormat="1" ht="28.5" customHeight="1">
      <c r="A105" s="87"/>
      <c r="B105" s="44"/>
      <c r="C105" s="42">
        <v>85506</v>
      </c>
      <c r="D105" s="27" t="s">
        <v>136</v>
      </c>
      <c r="E105" s="107">
        <v>219306</v>
      </c>
      <c r="F105" s="73">
        <f>G105+K105</f>
        <v>50654</v>
      </c>
      <c r="G105" s="177"/>
      <c r="H105" s="74"/>
      <c r="I105" s="74"/>
      <c r="J105" s="74"/>
      <c r="K105" s="73">
        <f>SUM(L105:R105)</f>
        <v>50654</v>
      </c>
      <c r="L105" s="75"/>
      <c r="M105" s="75"/>
      <c r="N105" s="172">
        <v>50654</v>
      </c>
      <c r="O105" s="172"/>
      <c r="P105" s="160"/>
      <c r="Q105" s="160"/>
      <c r="R105" s="91"/>
    </row>
    <row r="106" spans="1:18" s="6" customFormat="1" ht="20.25" customHeight="1" thickBot="1">
      <c r="A106" s="87"/>
      <c r="B106" s="44"/>
      <c r="C106" s="44">
        <v>85508</v>
      </c>
      <c r="D106" s="31" t="s">
        <v>123</v>
      </c>
      <c r="E106" s="88">
        <v>59460</v>
      </c>
      <c r="F106" s="89">
        <f t="shared" si="12"/>
        <v>65000</v>
      </c>
      <c r="G106" s="179"/>
      <c r="H106" s="115"/>
      <c r="I106" s="115"/>
      <c r="J106" s="115"/>
      <c r="K106" s="89">
        <f t="shared" si="15"/>
        <v>65000</v>
      </c>
      <c r="L106" s="90"/>
      <c r="M106" s="90">
        <v>65000</v>
      </c>
      <c r="N106" s="115"/>
      <c r="O106" s="160"/>
      <c r="P106" s="160"/>
      <c r="Q106" s="160"/>
      <c r="R106" s="91"/>
    </row>
    <row r="107" spans="1:18" s="6" customFormat="1" ht="55.5" customHeight="1" thickBot="1">
      <c r="A107" s="92">
        <v>18</v>
      </c>
      <c r="B107" s="45">
        <v>900</v>
      </c>
      <c r="C107" s="41"/>
      <c r="D107" s="33" t="s">
        <v>12</v>
      </c>
      <c r="E107" s="94">
        <f>SUM(E108:E116)</f>
        <v>545470</v>
      </c>
      <c r="F107" s="95">
        <f t="shared" si="12"/>
        <v>6056729.970000001</v>
      </c>
      <c r="G107" s="95">
        <f>SUM(G108:G116)</f>
        <v>3255253.2</v>
      </c>
      <c r="H107" s="95">
        <f>SUM(H108:H116)</f>
        <v>3252253.2</v>
      </c>
      <c r="I107" s="95">
        <f>SUM(I108:I116)</f>
        <v>1971000</v>
      </c>
      <c r="J107" s="95">
        <f>SUM(J108:J116)</f>
        <v>3000</v>
      </c>
      <c r="K107" s="95">
        <f t="shared" si="13"/>
        <v>2801476.77</v>
      </c>
      <c r="L107" s="95">
        <f aca="true" t="shared" si="17" ref="L107:R107">SUM(L108:L116)</f>
        <v>154652</v>
      </c>
      <c r="M107" s="95">
        <f t="shared" si="17"/>
        <v>2646824.77</v>
      </c>
      <c r="N107" s="95">
        <f t="shared" si="17"/>
        <v>0</v>
      </c>
      <c r="O107" s="95">
        <f t="shared" si="17"/>
        <v>0</v>
      </c>
      <c r="P107" s="95">
        <f t="shared" si="17"/>
        <v>0</v>
      </c>
      <c r="Q107" s="95">
        <f t="shared" si="17"/>
        <v>0</v>
      </c>
      <c r="R107" s="181">
        <f t="shared" si="17"/>
        <v>0</v>
      </c>
    </row>
    <row r="108" spans="1:18" s="6" customFormat="1" ht="40.5" customHeight="1">
      <c r="A108" s="106"/>
      <c r="B108" s="42"/>
      <c r="C108" s="42">
        <v>90001</v>
      </c>
      <c r="D108" s="27" t="s">
        <v>42</v>
      </c>
      <c r="E108" s="107">
        <v>99985</v>
      </c>
      <c r="F108" s="73">
        <f t="shared" si="12"/>
        <v>2979000</v>
      </c>
      <c r="G108" s="80">
        <f>H108+J108</f>
        <v>2324000</v>
      </c>
      <c r="H108" s="73">
        <v>2321000</v>
      </c>
      <c r="I108" s="73">
        <v>1921000</v>
      </c>
      <c r="J108" s="73">
        <v>3000</v>
      </c>
      <c r="K108" s="73">
        <f t="shared" si="13"/>
        <v>655000</v>
      </c>
      <c r="L108" s="122"/>
      <c r="M108" s="75">
        <v>655000</v>
      </c>
      <c r="N108" s="73"/>
      <c r="O108" s="73"/>
      <c r="P108" s="73"/>
      <c r="Q108" s="73"/>
      <c r="R108" s="76"/>
    </row>
    <row r="109" spans="1:18" s="6" customFormat="1" ht="21" customHeight="1">
      <c r="A109" s="84"/>
      <c r="B109" s="43"/>
      <c r="C109" s="43">
        <v>90002</v>
      </c>
      <c r="D109" s="29" t="s">
        <v>98</v>
      </c>
      <c r="E109" s="85"/>
      <c r="F109" s="80">
        <f>+G109+K109</f>
        <v>1502376.77</v>
      </c>
      <c r="G109" s="80">
        <f aca="true" t="shared" si="18" ref="G109:G114">H109</f>
        <v>0</v>
      </c>
      <c r="H109" s="123"/>
      <c r="I109" s="80"/>
      <c r="J109" s="80"/>
      <c r="K109" s="80">
        <f>SUM(L109:R109)</f>
        <v>1502376.77</v>
      </c>
      <c r="L109" s="182">
        <v>154652</v>
      </c>
      <c r="M109" s="82">
        <v>1347724.77</v>
      </c>
      <c r="N109" s="80"/>
      <c r="O109" s="80"/>
      <c r="P109" s="80"/>
      <c r="Q109" s="80"/>
      <c r="R109" s="83"/>
    </row>
    <row r="110" spans="1:18" s="6" customFormat="1" ht="29.25" customHeight="1">
      <c r="A110" s="84"/>
      <c r="B110" s="43"/>
      <c r="C110" s="43">
        <v>90003</v>
      </c>
      <c r="D110" s="29" t="s">
        <v>76</v>
      </c>
      <c r="E110" s="85"/>
      <c r="F110" s="80">
        <f>G110+K110</f>
        <v>39000</v>
      </c>
      <c r="G110" s="80">
        <f t="shared" si="18"/>
        <v>0</v>
      </c>
      <c r="H110" s="81"/>
      <c r="I110" s="81"/>
      <c r="J110" s="81"/>
      <c r="K110" s="80">
        <f t="shared" si="13"/>
        <v>39000</v>
      </c>
      <c r="L110" s="149"/>
      <c r="M110" s="82">
        <v>39000</v>
      </c>
      <c r="N110" s="80"/>
      <c r="O110" s="80"/>
      <c r="P110" s="80"/>
      <c r="Q110" s="80"/>
      <c r="R110" s="83"/>
    </row>
    <row r="111" spans="1:18" s="6" customFormat="1" ht="46.5" customHeight="1" thickBot="1">
      <c r="A111" s="108"/>
      <c r="B111" s="229"/>
      <c r="C111" s="229">
        <v>90004</v>
      </c>
      <c r="D111" s="40" t="s">
        <v>77</v>
      </c>
      <c r="E111" s="109"/>
      <c r="F111" s="110">
        <f>G111+K111</f>
        <v>128000</v>
      </c>
      <c r="G111" s="110">
        <f t="shared" si="18"/>
        <v>0</v>
      </c>
      <c r="H111" s="110"/>
      <c r="I111" s="110"/>
      <c r="J111" s="110"/>
      <c r="K111" s="110">
        <f t="shared" si="13"/>
        <v>128000</v>
      </c>
      <c r="L111" s="230"/>
      <c r="M111" s="111">
        <v>128000</v>
      </c>
      <c r="N111" s="110"/>
      <c r="O111" s="110"/>
      <c r="P111" s="110"/>
      <c r="Q111" s="110"/>
      <c r="R111" s="113"/>
    </row>
    <row r="112" spans="1:18" s="6" customFormat="1" ht="29.25" customHeight="1">
      <c r="A112" s="106"/>
      <c r="B112" s="42"/>
      <c r="C112" s="42">
        <v>90005</v>
      </c>
      <c r="D112" s="27" t="s">
        <v>88</v>
      </c>
      <c r="E112" s="107"/>
      <c r="F112" s="73">
        <f>G112+K112</f>
        <v>680000</v>
      </c>
      <c r="G112" s="73">
        <f t="shared" si="18"/>
        <v>625000</v>
      </c>
      <c r="H112" s="73">
        <v>625000</v>
      </c>
      <c r="I112" s="73"/>
      <c r="J112" s="73"/>
      <c r="K112" s="73">
        <f t="shared" si="13"/>
        <v>55000</v>
      </c>
      <c r="L112" s="122"/>
      <c r="M112" s="75">
        <v>55000</v>
      </c>
      <c r="N112" s="73"/>
      <c r="O112" s="73"/>
      <c r="P112" s="73"/>
      <c r="Q112" s="73"/>
      <c r="R112" s="76"/>
    </row>
    <row r="113" spans="1:18" s="6" customFormat="1" ht="30.75" customHeight="1">
      <c r="A113" s="84"/>
      <c r="B113" s="43"/>
      <c r="C113" s="42">
        <v>90008</v>
      </c>
      <c r="D113" s="27" t="s">
        <v>124</v>
      </c>
      <c r="E113" s="107">
        <v>99985</v>
      </c>
      <c r="F113" s="73">
        <f>G113+K113</f>
        <v>50000</v>
      </c>
      <c r="G113" s="73">
        <f t="shared" si="18"/>
        <v>50000</v>
      </c>
      <c r="H113" s="73">
        <v>50000</v>
      </c>
      <c r="I113" s="73">
        <v>50000</v>
      </c>
      <c r="J113" s="73"/>
      <c r="K113" s="73">
        <f>SUM(L113:R113)</f>
        <v>0</v>
      </c>
      <c r="L113" s="122"/>
      <c r="M113" s="75">
        <v>0</v>
      </c>
      <c r="N113" s="73"/>
      <c r="O113" s="73"/>
      <c r="P113" s="73"/>
      <c r="Q113" s="73"/>
      <c r="R113" s="83"/>
    </row>
    <row r="114" spans="1:18" s="6" customFormat="1" ht="32.25" customHeight="1">
      <c r="A114" s="84"/>
      <c r="B114" s="43"/>
      <c r="C114" s="43">
        <v>90015</v>
      </c>
      <c r="D114" s="29" t="s">
        <v>50</v>
      </c>
      <c r="E114" s="85">
        <v>265000</v>
      </c>
      <c r="F114" s="80">
        <f>G114+K114</f>
        <v>666253.2</v>
      </c>
      <c r="G114" s="80">
        <f t="shared" si="18"/>
        <v>256253.2</v>
      </c>
      <c r="H114" s="80">
        <v>256253.2</v>
      </c>
      <c r="I114" s="80"/>
      <c r="J114" s="80"/>
      <c r="K114" s="80">
        <f t="shared" si="13"/>
        <v>410000</v>
      </c>
      <c r="L114" s="82"/>
      <c r="M114" s="82">
        <v>410000</v>
      </c>
      <c r="N114" s="80"/>
      <c r="O114" s="80"/>
      <c r="P114" s="80"/>
      <c r="Q114" s="80"/>
      <c r="R114" s="83"/>
    </row>
    <row r="115" spans="1:18" s="6" customFormat="1" ht="51" customHeight="1">
      <c r="A115" s="84"/>
      <c r="B115" s="43"/>
      <c r="C115" s="43">
        <v>90020</v>
      </c>
      <c r="D115" s="29" t="s">
        <v>94</v>
      </c>
      <c r="E115" s="85"/>
      <c r="F115" s="80">
        <f>K115</f>
        <v>100</v>
      </c>
      <c r="G115" s="81"/>
      <c r="H115" s="81"/>
      <c r="I115" s="81"/>
      <c r="J115" s="81"/>
      <c r="K115" s="80">
        <f t="shared" si="13"/>
        <v>100</v>
      </c>
      <c r="L115" s="82"/>
      <c r="M115" s="82">
        <v>100</v>
      </c>
      <c r="N115" s="80"/>
      <c r="O115" s="80"/>
      <c r="P115" s="80"/>
      <c r="Q115" s="80"/>
      <c r="R115" s="83"/>
    </row>
    <row r="116" spans="1:18" s="6" customFormat="1" ht="27.75" customHeight="1" thickBot="1">
      <c r="A116" s="87"/>
      <c r="B116" s="44"/>
      <c r="C116" s="44">
        <v>90095</v>
      </c>
      <c r="D116" s="31" t="s">
        <v>20</v>
      </c>
      <c r="E116" s="88">
        <v>80500</v>
      </c>
      <c r="F116" s="89">
        <f aca="true" t="shared" si="19" ref="F116:F124">G116+K116</f>
        <v>12000</v>
      </c>
      <c r="G116" s="115"/>
      <c r="H116" s="115"/>
      <c r="I116" s="115"/>
      <c r="J116" s="115"/>
      <c r="K116" s="89">
        <f t="shared" si="13"/>
        <v>12000</v>
      </c>
      <c r="L116" s="90"/>
      <c r="M116" s="90">
        <v>12000</v>
      </c>
      <c r="N116" s="89">
        <v>0</v>
      </c>
      <c r="O116" s="90"/>
      <c r="P116" s="90"/>
      <c r="Q116" s="90"/>
      <c r="R116" s="116"/>
    </row>
    <row r="117" spans="1:18" s="6" customFormat="1" ht="46.5" customHeight="1" thickBot="1">
      <c r="A117" s="92">
        <v>19</v>
      </c>
      <c r="B117" s="45">
        <v>921</v>
      </c>
      <c r="C117" s="41"/>
      <c r="D117" s="33" t="s">
        <v>43</v>
      </c>
      <c r="E117" s="94">
        <f>SUM(E118:E121)</f>
        <v>937000</v>
      </c>
      <c r="F117" s="95">
        <f t="shared" si="19"/>
        <v>2577405</v>
      </c>
      <c r="G117" s="95">
        <f>SUM(G118:G121)</f>
        <v>740000</v>
      </c>
      <c r="H117" s="95">
        <f>SUM(H118:H121)</f>
        <v>740000</v>
      </c>
      <c r="I117" s="95">
        <f>SUM(I118:I121)</f>
        <v>700000</v>
      </c>
      <c r="J117" s="95"/>
      <c r="K117" s="95">
        <f t="shared" si="13"/>
        <v>1837405</v>
      </c>
      <c r="L117" s="95"/>
      <c r="M117" s="96">
        <f>M121</f>
        <v>65120</v>
      </c>
      <c r="N117" s="96">
        <f>N118+N119+N121</f>
        <v>1656715</v>
      </c>
      <c r="O117" s="96">
        <f>O118+O119+O121</f>
        <v>0</v>
      </c>
      <c r="P117" s="96">
        <f>P118+P119+P121</f>
        <v>5000</v>
      </c>
      <c r="Q117" s="96">
        <f>Q118+Q119+Q121</f>
        <v>110570</v>
      </c>
      <c r="R117" s="97">
        <f>R118+R119+R121</f>
        <v>0</v>
      </c>
    </row>
    <row r="118" spans="1:20" s="6" customFormat="1" ht="33.75" customHeight="1">
      <c r="A118" s="106"/>
      <c r="B118" s="42"/>
      <c r="C118" s="42">
        <v>92109</v>
      </c>
      <c r="D118" s="27" t="s">
        <v>44</v>
      </c>
      <c r="E118" s="107">
        <v>380000</v>
      </c>
      <c r="F118" s="73">
        <f t="shared" si="19"/>
        <v>1132215</v>
      </c>
      <c r="G118" s="73">
        <f>H118</f>
        <v>20000</v>
      </c>
      <c r="H118" s="73">
        <v>20000</v>
      </c>
      <c r="I118" s="74"/>
      <c r="J118" s="74"/>
      <c r="K118" s="73">
        <f t="shared" si="13"/>
        <v>1112215</v>
      </c>
      <c r="L118" s="122"/>
      <c r="M118" s="122"/>
      <c r="N118" s="75">
        <v>1112215</v>
      </c>
      <c r="O118" s="73"/>
      <c r="P118" s="73"/>
      <c r="Q118" s="73"/>
      <c r="R118" s="98"/>
      <c r="T118" s="6" t="s">
        <v>103</v>
      </c>
    </row>
    <row r="119" spans="1:18" s="6" customFormat="1" ht="24" customHeight="1">
      <c r="A119" s="84"/>
      <c r="B119" s="43"/>
      <c r="C119" s="43">
        <v>92116</v>
      </c>
      <c r="D119" s="29" t="s">
        <v>45</v>
      </c>
      <c r="E119" s="85">
        <v>175000</v>
      </c>
      <c r="F119" s="80">
        <f t="shared" si="19"/>
        <v>520000</v>
      </c>
      <c r="G119" s="81"/>
      <c r="H119" s="81"/>
      <c r="I119" s="81"/>
      <c r="J119" s="81"/>
      <c r="K119" s="80">
        <f t="shared" si="13"/>
        <v>520000</v>
      </c>
      <c r="L119" s="149"/>
      <c r="M119" s="149"/>
      <c r="N119" s="82">
        <v>520000</v>
      </c>
      <c r="O119" s="80"/>
      <c r="P119" s="80"/>
      <c r="Q119" s="80"/>
      <c r="R119" s="86"/>
    </row>
    <row r="120" spans="1:18" s="6" customFormat="1" ht="39" customHeight="1">
      <c r="A120" s="84"/>
      <c r="B120" s="43"/>
      <c r="C120" s="43">
        <v>92120</v>
      </c>
      <c r="D120" s="29" t="s">
        <v>108</v>
      </c>
      <c r="E120" s="85">
        <v>380000</v>
      </c>
      <c r="F120" s="80">
        <f t="shared" si="19"/>
        <v>10000</v>
      </c>
      <c r="G120" s="80">
        <f>H120</f>
        <v>10000</v>
      </c>
      <c r="H120" s="80">
        <v>10000</v>
      </c>
      <c r="I120" s="81"/>
      <c r="J120" s="81"/>
      <c r="K120" s="80">
        <f>SUM(L120:R120)</f>
        <v>0</v>
      </c>
      <c r="L120" s="149"/>
      <c r="M120" s="149"/>
      <c r="N120" s="82">
        <v>0</v>
      </c>
      <c r="O120" s="80"/>
      <c r="P120" s="80"/>
      <c r="Q120" s="80"/>
      <c r="R120" s="86"/>
    </row>
    <row r="121" spans="1:18" s="6" customFormat="1" ht="20.25" customHeight="1" thickBot="1">
      <c r="A121" s="87"/>
      <c r="B121" s="44"/>
      <c r="C121" s="44">
        <v>92195</v>
      </c>
      <c r="D121" s="31" t="s">
        <v>20</v>
      </c>
      <c r="E121" s="88">
        <v>2000</v>
      </c>
      <c r="F121" s="89">
        <f t="shared" si="19"/>
        <v>915190</v>
      </c>
      <c r="G121" s="89">
        <f>H121</f>
        <v>710000</v>
      </c>
      <c r="H121" s="89">
        <v>710000</v>
      </c>
      <c r="I121" s="180">
        <v>700000</v>
      </c>
      <c r="J121" s="180"/>
      <c r="K121" s="89">
        <f>SUM(L121:R121)</f>
        <v>205190</v>
      </c>
      <c r="L121" s="90"/>
      <c r="M121" s="90">
        <v>65120</v>
      </c>
      <c r="N121" s="90">
        <v>24500</v>
      </c>
      <c r="O121" s="89"/>
      <c r="P121" s="89">
        <v>5000</v>
      </c>
      <c r="Q121" s="89">
        <v>110570</v>
      </c>
      <c r="R121" s="91"/>
    </row>
    <row r="122" spans="1:18" s="6" customFormat="1" ht="21" customHeight="1" thickBot="1">
      <c r="A122" s="92">
        <v>20</v>
      </c>
      <c r="B122" s="45">
        <v>926</v>
      </c>
      <c r="C122" s="41"/>
      <c r="D122" s="33" t="s">
        <v>89</v>
      </c>
      <c r="E122" s="94">
        <f>SUM(E124:E124)</f>
        <v>4500</v>
      </c>
      <c r="F122" s="95">
        <f t="shared" si="19"/>
        <v>858133.08</v>
      </c>
      <c r="G122" s="95">
        <f>G123+G124</f>
        <v>565133.08</v>
      </c>
      <c r="H122" s="95">
        <f>H123+H124</f>
        <v>565133.08</v>
      </c>
      <c r="I122" s="95">
        <f>I123+I124</f>
        <v>450000</v>
      </c>
      <c r="J122" s="95"/>
      <c r="K122" s="95">
        <f t="shared" si="13"/>
        <v>293000</v>
      </c>
      <c r="L122" s="95">
        <f aca="true" t="shared" si="20" ref="L122:R122">L123+L124</f>
        <v>4000</v>
      </c>
      <c r="M122" s="95">
        <f t="shared" si="20"/>
        <v>42000</v>
      </c>
      <c r="N122" s="95">
        <f t="shared" si="20"/>
        <v>206500</v>
      </c>
      <c r="O122" s="95">
        <f t="shared" si="20"/>
        <v>6000</v>
      </c>
      <c r="P122" s="95">
        <f t="shared" si="20"/>
        <v>4500</v>
      </c>
      <c r="Q122" s="95">
        <f t="shared" si="20"/>
        <v>30000</v>
      </c>
      <c r="R122" s="181">
        <f t="shared" si="20"/>
        <v>0</v>
      </c>
    </row>
    <row r="123" spans="1:18" s="6" customFormat="1" ht="24" customHeight="1">
      <c r="A123" s="70"/>
      <c r="B123" s="121"/>
      <c r="C123" s="42">
        <v>92601</v>
      </c>
      <c r="D123" s="27" t="s">
        <v>78</v>
      </c>
      <c r="E123" s="72"/>
      <c r="F123" s="73">
        <f t="shared" si="19"/>
        <v>635633.08</v>
      </c>
      <c r="G123" s="73">
        <f>H123</f>
        <v>565133.08</v>
      </c>
      <c r="H123" s="73">
        <v>565133.08</v>
      </c>
      <c r="I123" s="73">
        <v>450000</v>
      </c>
      <c r="J123" s="73"/>
      <c r="K123" s="73">
        <f t="shared" si="13"/>
        <v>70500</v>
      </c>
      <c r="L123" s="74"/>
      <c r="M123" s="73">
        <v>36000</v>
      </c>
      <c r="N123" s="74"/>
      <c r="O123" s="74"/>
      <c r="P123" s="190">
        <v>4500</v>
      </c>
      <c r="Q123" s="190">
        <v>30000</v>
      </c>
      <c r="R123" s="191"/>
    </row>
    <row r="124" spans="1:18" s="10" customFormat="1" ht="21.75" customHeight="1" thickBot="1">
      <c r="A124" s="87"/>
      <c r="B124" s="44"/>
      <c r="C124" s="44">
        <v>92695</v>
      </c>
      <c r="D124" s="31" t="s">
        <v>20</v>
      </c>
      <c r="E124" s="88">
        <v>4500</v>
      </c>
      <c r="F124" s="89">
        <f t="shared" si="19"/>
        <v>222500</v>
      </c>
      <c r="G124" s="89">
        <f>H124</f>
        <v>0</v>
      </c>
      <c r="H124" s="180"/>
      <c r="I124" s="180"/>
      <c r="J124" s="180"/>
      <c r="K124" s="89">
        <f t="shared" si="13"/>
        <v>222500</v>
      </c>
      <c r="L124" s="90">
        <v>4000</v>
      </c>
      <c r="M124" s="90">
        <v>6000</v>
      </c>
      <c r="N124" s="90">
        <v>206500</v>
      </c>
      <c r="O124" s="89">
        <v>6000</v>
      </c>
      <c r="P124" s="89"/>
      <c r="Q124" s="89"/>
      <c r="R124" s="91"/>
    </row>
    <row r="125" spans="1:18" s="20" customFormat="1" ht="29.25" customHeight="1" thickBot="1">
      <c r="A125" s="217" t="s">
        <v>47</v>
      </c>
      <c r="B125" s="218"/>
      <c r="C125" s="218"/>
      <c r="D125" s="219"/>
      <c r="E125" s="183" t="e">
        <f>E122+E117+E107+E94+E91+E74+E69+E56+E54+E52+#REF!+E42+E38+E31+E27+E23+E16+E11</f>
        <v>#REF!</v>
      </c>
      <c r="F125" s="134">
        <f aca="true" t="shared" si="21" ref="F125:R125">F122+F117+F107+F100+F94+F91+F74+F69+F56+F54+F52+F42+F40+F38+F31+F27+F23+F21+F16+F11</f>
        <v>57444737.980000004</v>
      </c>
      <c r="G125" s="134">
        <f t="shared" si="21"/>
        <v>8524539.48</v>
      </c>
      <c r="H125" s="134">
        <f t="shared" si="21"/>
        <v>8521539.48</v>
      </c>
      <c r="I125" s="134">
        <f t="shared" si="21"/>
        <v>4021000</v>
      </c>
      <c r="J125" s="134">
        <f t="shared" si="21"/>
        <v>3000</v>
      </c>
      <c r="K125" s="134">
        <f t="shared" si="21"/>
        <v>48920198.5</v>
      </c>
      <c r="L125" s="134">
        <f t="shared" si="21"/>
        <v>18265390</v>
      </c>
      <c r="M125" s="134">
        <f t="shared" si="21"/>
        <v>10923001.77</v>
      </c>
      <c r="N125" s="134">
        <f t="shared" si="21"/>
        <v>5639872.02</v>
      </c>
      <c r="O125" s="134">
        <f t="shared" si="21"/>
        <v>13405061</v>
      </c>
      <c r="P125" s="134">
        <f t="shared" si="21"/>
        <v>13761.8</v>
      </c>
      <c r="Q125" s="134">
        <f t="shared" si="21"/>
        <v>323111.91000000003</v>
      </c>
      <c r="R125" s="134">
        <f t="shared" si="21"/>
        <v>350000</v>
      </c>
    </row>
    <row r="126" spans="1:18" s="6" customFormat="1" ht="16.5">
      <c r="A126" s="7"/>
      <c r="B126" s="7"/>
      <c r="C126" s="7"/>
      <c r="E126" s="14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s="6" customFormat="1" ht="16.5">
      <c r="A127" s="7"/>
      <c r="B127" s="7"/>
      <c r="C127" s="7"/>
      <c r="E127" s="14"/>
      <c r="F127" s="15"/>
      <c r="G127" s="15"/>
      <c r="H127" s="15"/>
      <c r="I127" s="15"/>
      <c r="J127" s="15"/>
      <c r="K127" s="15"/>
      <c r="L127" s="16"/>
      <c r="M127" s="15"/>
      <c r="N127" s="15"/>
      <c r="O127" s="15"/>
      <c r="P127" s="15"/>
      <c r="Q127" s="15"/>
      <c r="R127" s="15"/>
    </row>
    <row r="128" spans="1:18" s="6" customFormat="1" ht="16.5">
      <c r="A128" s="7"/>
      <c r="B128" s="7"/>
      <c r="C128" s="7"/>
      <c r="E128" s="14"/>
      <c r="F128" s="16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s="6" customFormat="1" ht="16.5">
      <c r="A129" s="7"/>
      <c r="B129" s="7"/>
      <c r="C129" s="7"/>
      <c r="E129" s="14"/>
      <c r="F129" s="16"/>
      <c r="G129" s="16"/>
      <c r="H129" s="16"/>
      <c r="I129" s="16"/>
      <c r="J129" s="16"/>
      <c r="K129" s="16"/>
      <c r="L129" s="15"/>
      <c r="M129" s="15"/>
      <c r="N129" s="15"/>
      <c r="O129" s="15"/>
      <c r="P129" s="15"/>
      <c r="Q129" s="15"/>
      <c r="R129" s="15"/>
    </row>
    <row r="130" spans="1:18" s="6" customFormat="1" ht="16.5">
      <c r="A130" s="7"/>
      <c r="B130" s="7"/>
      <c r="C130" s="7"/>
      <c r="E130" s="14"/>
      <c r="F130" s="15"/>
      <c r="G130" s="16"/>
      <c r="H130" s="16"/>
      <c r="I130" s="16"/>
      <c r="J130" s="16"/>
      <c r="K130" s="16"/>
      <c r="L130" s="16"/>
      <c r="M130" s="15"/>
      <c r="N130" s="16"/>
      <c r="O130" s="15"/>
      <c r="P130" s="15"/>
      <c r="Q130" s="15"/>
      <c r="R130" s="15"/>
    </row>
    <row r="131" spans="1:18" s="6" customFormat="1" ht="16.5">
      <c r="A131" s="7"/>
      <c r="B131" s="7"/>
      <c r="C131" s="7"/>
      <c r="E131" s="14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s="6" customFormat="1" ht="16.5">
      <c r="A132" s="7"/>
      <c r="B132" s="7"/>
      <c r="C132" s="7"/>
      <c r="E132" s="14"/>
      <c r="F132" s="15"/>
      <c r="G132" s="15"/>
      <c r="H132" s="15"/>
      <c r="I132" s="15"/>
      <c r="J132" s="15"/>
      <c r="K132" s="15"/>
      <c r="L132" s="17"/>
      <c r="M132" s="15"/>
      <c r="N132" s="16"/>
      <c r="O132" s="15"/>
      <c r="P132" s="15"/>
      <c r="Q132" s="15"/>
      <c r="R132" s="15"/>
    </row>
    <row r="133" spans="1:18" s="6" customFormat="1" ht="16.5">
      <c r="A133" s="7"/>
      <c r="B133" s="7"/>
      <c r="C133" s="7"/>
      <c r="E133" s="14"/>
      <c r="F133" s="15"/>
      <c r="G133" s="15"/>
      <c r="H133" s="15"/>
      <c r="I133" s="15"/>
      <c r="J133" s="15"/>
      <c r="K133" s="15"/>
      <c r="L133" s="17"/>
      <c r="M133" s="15"/>
      <c r="N133" s="16"/>
      <c r="O133" s="16"/>
      <c r="P133" s="15"/>
      <c r="Q133" s="15"/>
      <c r="R133" s="15"/>
    </row>
    <row r="134" spans="1:18" s="6" customFormat="1" ht="16.5">
      <c r="A134" s="7"/>
      <c r="B134" s="7"/>
      <c r="C134" s="7"/>
      <c r="E134" s="14"/>
      <c r="F134" s="15"/>
      <c r="G134" s="15"/>
      <c r="H134" s="15"/>
      <c r="I134" s="15"/>
      <c r="J134" s="15"/>
      <c r="K134" s="15"/>
      <c r="L134" s="17"/>
      <c r="M134" s="15"/>
      <c r="N134" s="15"/>
      <c r="O134" s="16"/>
      <c r="P134" s="15"/>
      <c r="Q134" s="15"/>
      <c r="R134" s="15"/>
    </row>
    <row r="135" spans="1:18" s="6" customFormat="1" ht="16.5">
      <c r="A135" s="7"/>
      <c r="B135" s="7"/>
      <c r="C135" s="7"/>
      <c r="F135" s="15"/>
      <c r="G135" s="15"/>
      <c r="H135" s="15"/>
      <c r="I135" s="15"/>
      <c r="J135" s="15"/>
      <c r="K135" s="16"/>
      <c r="L135" s="15"/>
      <c r="M135" s="15"/>
      <c r="N135" s="15"/>
      <c r="O135" s="15"/>
      <c r="P135" s="15"/>
      <c r="Q135" s="15"/>
      <c r="R135" s="15"/>
    </row>
    <row r="136" spans="1:18" s="6" customFormat="1" ht="16.5">
      <c r="A136" s="7"/>
      <c r="B136" s="7"/>
      <c r="C136" s="7"/>
      <c r="F136" s="15"/>
      <c r="G136" s="15"/>
      <c r="H136" s="15"/>
      <c r="I136" s="15"/>
      <c r="J136" s="15"/>
      <c r="K136" s="16"/>
      <c r="L136" s="15" t="s">
        <v>103</v>
      </c>
      <c r="M136" s="15"/>
      <c r="N136" s="15"/>
      <c r="O136" s="15"/>
      <c r="P136" s="15"/>
      <c r="Q136" s="15"/>
      <c r="R136" s="15"/>
    </row>
    <row r="137" spans="1:18" s="6" customFormat="1" ht="16.5">
      <c r="A137" s="7"/>
      <c r="B137" s="7"/>
      <c r="C137" s="7"/>
      <c r="F137" s="15"/>
      <c r="G137" s="15"/>
      <c r="H137" s="15"/>
      <c r="I137" s="15"/>
      <c r="J137" s="15"/>
      <c r="K137" s="16"/>
      <c r="L137" s="16"/>
      <c r="M137" s="15"/>
      <c r="N137" s="15"/>
      <c r="O137" s="15"/>
      <c r="P137" s="15"/>
      <c r="Q137" s="15"/>
      <c r="R137" s="15"/>
    </row>
    <row r="138" spans="1:18" s="6" customFormat="1" ht="16.5">
      <c r="A138" s="7"/>
      <c r="B138" s="7"/>
      <c r="C138" s="7"/>
      <c r="F138" s="15"/>
      <c r="G138" s="15"/>
      <c r="H138" s="15"/>
      <c r="I138" s="15"/>
      <c r="J138" s="15"/>
      <c r="K138" s="16"/>
      <c r="L138" s="15"/>
      <c r="M138" s="15"/>
      <c r="N138" s="15"/>
      <c r="O138" s="15"/>
      <c r="P138" s="15"/>
      <c r="Q138" s="15"/>
      <c r="R138" s="15"/>
    </row>
    <row r="139" spans="1:18" s="6" customFormat="1" ht="16.5">
      <c r="A139" s="7"/>
      <c r="B139" s="7"/>
      <c r="C139" s="7"/>
      <c r="F139" s="15"/>
      <c r="G139" s="15"/>
      <c r="H139" s="15"/>
      <c r="I139" s="15"/>
      <c r="J139" s="15"/>
      <c r="K139" s="16"/>
      <c r="L139" s="15"/>
      <c r="M139" s="15"/>
      <c r="N139" s="15"/>
      <c r="O139" s="15"/>
      <c r="P139" s="15"/>
      <c r="Q139" s="15"/>
      <c r="R139" s="15"/>
    </row>
    <row r="140" spans="1:18" s="6" customFormat="1" ht="16.5">
      <c r="A140" s="7"/>
      <c r="B140" s="7"/>
      <c r="C140" s="7"/>
      <c r="F140" s="15"/>
      <c r="G140" s="15"/>
      <c r="H140" s="15"/>
      <c r="I140" s="15"/>
      <c r="J140" s="15"/>
      <c r="K140" s="16"/>
      <c r="L140" s="15"/>
      <c r="M140" s="15"/>
      <c r="N140" s="15"/>
      <c r="O140" s="15"/>
      <c r="P140" s="15"/>
      <c r="Q140" s="15"/>
      <c r="R140" s="15"/>
    </row>
    <row r="141" spans="1:18" s="6" customFormat="1" ht="16.5">
      <c r="A141" s="7"/>
      <c r="B141" s="7"/>
      <c r="C141" s="7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s="6" customFormat="1" ht="16.5">
      <c r="A142" s="7"/>
      <c r="B142" s="7"/>
      <c r="C142" s="7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s="6" customFormat="1" ht="16.5">
      <c r="A143" s="7"/>
      <c r="B143" s="7"/>
      <c r="C143" s="7"/>
      <c r="F143" s="15"/>
      <c r="G143" s="16"/>
      <c r="H143" s="16"/>
      <c r="I143" s="16"/>
      <c r="J143" s="16"/>
      <c r="K143" s="15"/>
      <c r="L143" s="15"/>
      <c r="M143" s="15"/>
      <c r="N143" s="15"/>
      <c r="O143" s="15"/>
      <c r="P143" s="15"/>
      <c r="Q143" s="15"/>
      <c r="R143" s="15"/>
    </row>
    <row r="144" spans="1:18" s="6" customFormat="1" ht="16.5">
      <c r="A144" s="7"/>
      <c r="B144" s="7"/>
      <c r="C144" s="7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s="6" customFormat="1" ht="16.5">
      <c r="A145" s="7"/>
      <c r="B145" s="7"/>
      <c r="C145" s="7"/>
      <c r="F145" s="15"/>
      <c r="G145" s="16"/>
      <c r="H145" s="16"/>
      <c r="I145" s="16"/>
      <c r="J145" s="16"/>
      <c r="K145" s="15"/>
      <c r="L145" s="15"/>
      <c r="M145" s="15"/>
      <c r="N145" s="15"/>
      <c r="O145" s="15"/>
      <c r="P145" s="15"/>
      <c r="Q145" s="15"/>
      <c r="R145" s="15"/>
    </row>
    <row r="146" spans="1:18" s="6" customFormat="1" ht="16.5">
      <c r="A146" s="7"/>
      <c r="B146" s="7"/>
      <c r="C146" s="7"/>
      <c r="F146" s="15"/>
      <c r="G146" s="16"/>
      <c r="H146" s="16"/>
      <c r="I146" s="16"/>
      <c r="J146" s="16"/>
      <c r="K146" s="15"/>
      <c r="L146" s="15"/>
      <c r="M146" s="15"/>
      <c r="N146" s="15"/>
      <c r="O146" s="15"/>
      <c r="P146" s="15"/>
      <c r="Q146" s="15"/>
      <c r="R146" s="15"/>
    </row>
    <row r="147" spans="1:18" s="6" customFormat="1" ht="16.5">
      <c r="A147" s="7"/>
      <c r="B147" s="7"/>
      <c r="C147" s="7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s="6" customFormat="1" ht="16.5">
      <c r="A148" s="7"/>
      <c r="B148" s="7"/>
      <c r="C148" s="7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s="6" customFormat="1" ht="16.5">
      <c r="A149" s="7"/>
      <c r="B149" s="7"/>
      <c r="C149" s="7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s="6" customFormat="1" ht="16.5">
      <c r="A150" s="7"/>
      <c r="B150" s="7"/>
      <c r="C150" s="7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s="6" customFormat="1" ht="16.5">
      <c r="A151" s="7"/>
      <c r="B151" s="7"/>
      <c r="C151" s="7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s="6" customFormat="1" ht="16.5">
      <c r="A152" s="7"/>
      <c r="B152" s="7"/>
      <c r="C152" s="7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s="6" customFormat="1" ht="16.5">
      <c r="A153" s="7"/>
      <c r="B153" s="7"/>
      <c r="C153" s="7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s="6" customFormat="1" ht="16.5">
      <c r="A154" s="7"/>
      <c r="B154" s="7"/>
      <c r="C154" s="7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s="6" customFormat="1" ht="16.5">
      <c r="A155" s="7"/>
      <c r="B155" s="7"/>
      <c r="C155" s="7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s="6" customFormat="1" ht="16.5">
      <c r="A156" s="7"/>
      <c r="B156" s="7"/>
      <c r="C156" s="7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s="6" customFormat="1" ht="16.5">
      <c r="A157" s="7"/>
      <c r="B157" s="7"/>
      <c r="C157" s="7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3" s="6" customFormat="1" ht="16.5">
      <c r="A158" s="7"/>
      <c r="B158" s="7"/>
      <c r="C158" s="7"/>
    </row>
    <row r="159" spans="1:3" s="6" customFormat="1" ht="16.5">
      <c r="A159" s="7"/>
      <c r="B159" s="7"/>
      <c r="C159" s="7"/>
    </row>
    <row r="160" spans="1:3" s="6" customFormat="1" ht="16.5">
      <c r="A160" s="7"/>
      <c r="B160" s="7"/>
      <c r="C160" s="7"/>
    </row>
    <row r="161" spans="1:3" s="6" customFormat="1" ht="16.5">
      <c r="A161" s="7"/>
      <c r="B161" s="7"/>
      <c r="C161" s="7"/>
    </row>
    <row r="162" spans="1:3" s="6" customFormat="1" ht="16.5">
      <c r="A162" s="7"/>
      <c r="B162" s="7"/>
      <c r="C162" s="7"/>
    </row>
    <row r="163" spans="1:3" s="6" customFormat="1" ht="16.5">
      <c r="A163" s="7"/>
      <c r="B163" s="7"/>
      <c r="C163" s="7"/>
    </row>
    <row r="164" spans="1:3" s="6" customFormat="1" ht="16.5">
      <c r="A164" s="7"/>
      <c r="B164" s="7"/>
      <c r="C164" s="7"/>
    </row>
    <row r="165" spans="1:3" s="6" customFormat="1" ht="16.5">
      <c r="A165" s="7"/>
      <c r="B165" s="7"/>
      <c r="C165" s="7"/>
    </row>
    <row r="166" spans="1:3" s="6" customFormat="1" ht="16.5">
      <c r="A166" s="7"/>
      <c r="B166" s="7"/>
      <c r="C166" s="7"/>
    </row>
    <row r="167" spans="1:3" s="6" customFormat="1" ht="16.5">
      <c r="A167" s="7"/>
      <c r="B167" s="7"/>
      <c r="C167" s="7"/>
    </row>
    <row r="168" spans="1:3" s="6" customFormat="1" ht="16.5">
      <c r="A168" s="7"/>
      <c r="B168" s="7"/>
      <c r="C168" s="7"/>
    </row>
    <row r="169" spans="1:3" s="6" customFormat="1" ht="16.5">
      <c r="A169" s="7"/>
      <c r="B169" s="7"/>
      <c r="C169" s="7"/>
    </row>
    <row r="170" spans="1:3" s="6" customFormat="1" ht="16.5">
      <c r="A170" s="7"/>
      <c r="B170" s="7"/>
      <c r="C170" s="7"/>
    </row>
    <row r="171" spans="1:3" s="6" customFormat="1" ht="16.5">
      <c r="A171" s="7"/>
      <c r="B171" s="7"/>
      <c r="C171" s="7"/>
    </row>
    <row r="172" spans="1:3" s="6" customFormat="1" ht="16.5">
      <c r="A172" s="7"/>
      <c r="B172" s="7"/>
      <c r="C172" s="7"/>
    </row>
    <row r="173" spans="1:3" s="6" customFormat="1" ht="16.5">
      <c r="A173" s="7"/>
      <c r="B173" s="7"/>
      <c r="C173" s="7"/>
    </row>
    <row r="174" spans="1:3" s="6" customFormat="1" ht="16.5">
      <c r="A174" s="7"/>
      <c r="B174" s="7"/>
      <c r="C174" s="7"/>
    </row>
    <row r="175" spans="1:3" s="6" customFormat="1" ht="16.5">
      <c r="A175" s="7"/>
      <c r="B175" s="7"/>
      <c r="C175" s="7"/>
    </row>
    <row r="176" spans="1:3" s="6" customFormat="1" ht="16.5">
      <c r="A176" s="7"/>
      <c r="B176" s="7"/>
      <c r="C176" s="7"/>
    </row>
    <row r="177" spans="1:3" s="6" customFormat="1" ht="16.5">
      <c r="A177" s="7"/>
      <c r="B177" s="7"/>
      <c r="C177" s="7"/>
    </row>
    <row r="178" spans="1:3" s="6" customFormat="1" ht="16.5">
      <c r="A178" s="7"/>
      <c r="B178" s="7"/>
      <c r="C178" s="7"/>
    </row>
    <row r="179" spans="1:3" s="6" customFormat="1" ht="16.5">
      <c r="A179" s="7"/>
      <c r="B179" s="7"/>
      <c r="C179" s="7"/>
    </row>
    <row r="180" spans="1:3" s="6" customFormat="1" ht="16.5">
      <c r="A180" s="7"/>
      <c r="B180" s="7"/>
      <c r="C180" s="7"/>
    </row>
    <row r="181" spans="1:3" s="6" customFormat="1" ht="16.5">
      <c r="A181" s="7"/>
      <c r="B181" s="7"/>
      <c r="C181" s="7"/>
    </row>
    <row r="182" spans="1:3" s="6" customFormat="1" ht="16.5">
      <c r="A182" s="7"/>
      <c r="B182" s="7"/>
      <c r="C182" s="7"/>
    </row>
    <row r="183" spans="1:3" s="6" customFormat="1" ht="16.5">
      <c r="A183" s="7"/>
      <c r="B183" s="7"/>
      <c r="C183" s="7"/>
    </row>
    <row r="184" spans="1:3" s="6" customFormat="1" ht="16.5">
      <c r="A184" s="7"/>
      <c r="B184" s="7"/>
      <c r="C184" s="7"/>
    </row>
    <row r="185" spans="1:3" s="6" customFormat="1" ht="16.5">
      <c r="A185" s="7"/>
      <c r="B185" s="7"/>
      <c r="C185" s="7"/>
    </row>
    <row r="186" spans="1:3" s="6" customFormat="1" ht="16.5">
      <c r="A186" s="7"/>
      <c r="B186" s="7"/>
      <c r="C186" s="7"/>
    </row>
    <row r="187" spans="1:3" s="6" customFormat="1" ht="16.5">
      <c r="A187" s="7"/>
      <c r="B187" s="7"/>
      <c r="C187" s="7"/>
    </row>
    <row r="188" spans="1:3" s="6" customFormat="1" ht="16.5">
      <c r="A188" s="7"/>
      <c r="B188" s="7"/>
      <c r="C188" s="7"/>
    </row>
    <row r="189" spans="1:3" s="6" customFormat="1" ht="16.5">
      <c r="A189" s="7"/>
      <c r="B189" s="7"/>
      <c r="C189" s="7"/>
    </row>
    <row r="190" spans="1:3" s="6" customFormat="1" ht="16.5">
      <c r="A190" s="7"/>
      <c r="B190" s="7"/>
      <c r="C190" s="7"/>
    </row>
    <row r="191" spans="1:3" s="6" customFormat="1" ht="16.5">
      <c r="A191" s="7"/>
      <c r="B191" s="7"/>
      <c r="C191" s="7"/>
    </row>
    <row r="192" spans="1:3" s="6" customFormat="1" ht="16.5">
      <c r="A192" s="7"/>
      <c r="B192" s="7"/>
      <c r="C192" s="7"/>
    </row>
    <row r="193" spans="1:3" s="6" customFormat="1" ht="16.5">
      <c r="A193" s="7"/>
      <c r="B193" s="7"/>
      <c r="C193" s="7"/>
    </row>
    <row r="194" spans="1:3" s="6" customFormat="1" ht="16.5">
      <c r="A194" s="7"/>
      <c r="B194" s="7"/>
      <c r="C194" s="7"/>
    </row>
    <row r="195" spans="1:3" s="6" customFormat="1" ht="16.5">
      <c r="A195" s="7"/>
      <c r="B195" s="7"/>
      <c r="C195" s="7"/>
    </row>
    <row r="196" spans="1:3" s="6" customFormat="1" ht="16.5">
      <c r="A196" s="7"/>
      <c r="B196" s="7"/>
      <c r="C196" s="7"/>
    </row>
    <row r="197" spans="1:3" s="6" customFormat="1" ht="16.5">
      <c r="A197" s="7"/>
      <c r="B197" s="7"/>
      <c r="C197" s="7"/>
    </row>
    <row r="198" spans="1:3" s="6" customFormat="1" ht="16.5">
      <c r="A198" s="7"/>
      <c r="B198" s="7"/>
      <c r="C198" s="7"/>
    </row>
    <row r="199" spans="1:3" s="6" customFormat="1" ht="16.5">
      <c r="A199" s="7"/>
      <c r="B199" s="7"/>
      <c r="C199" s="7"/>
    </row>
    <row r="200" spans="1:3" s="6" customFormat="1" ht="16.5">
      <c r="A200" s="7"/>
      <c r="B200" s="7"/>
      <c r="C200" s="7"/>
    </row>
    <row r="201" spans="1:3" s="6" customFormat="1" ht="16.5">
      <c r="A201" s="7"/>
      <c r="B201" s="7"/>
      <c r="C201" s="7"/>
    </row>
    <row r="202" spans="1:3" s="6" customFormat="1" ht="16.5">
      <c r="A202" s="7"/>
      <c r="B202" s="7"/>
      <c r="C202" s="7"/>
    </row>
    <row r="203" spans="1:3" s="6" customFormat="1" ht="16.5">
      <c r="A203" s="7"/>
      <c r="B203" s="7"/>
      <c r="C203" s="7"/>
    </row>
    <row r="204" spans="1:3" s="6" customFormat="1" ht="16.5">
      <c r="A204" s="7"/>
      <c r="B204" s="7"/>
      <c r="C204" s="7"/>
    </row>
    <row r="205" spans="1:3" s="6" customFormat="1" ht="16.5">
      <c r="A205" s="7"/>
      <c r="B205" s="7"/>
      <c r="C205" s="7"/>
    </row>
    <row r="206" spans="1:3" s="6" customFormat="1" ht="16.5">
      <c r="A206" s="7"/>
      <c r="B206" s="7"/>
      <c r="C206" s="7"/>
    </row>
    <row r="207" spans="1:3" s="6" customFormat="1" ht="16.5">
      <c r="A207" s="7"/>
      <c r="B207" s="7"/>
      <c r="C207" s="7"/>
    </row>
    <row r="208" spans="1:3" s="6" customFormat="1" ht="16.5">
      <c r="A208" s="7"/>
      <c r="B208" s="7"/>
      <c r="C208" s="7"/>
    </row>
    <row r="209" spans="1:3" s="6" customFormat="1" ht="16.5">
      <c r="A209" s="7"/>
      <c r="B209" s="7"/>
      <c r="C209" s="7"/>
    </row>
    <row r="210" spans="1:3" s="6" customFormat="1" ht="16.5">
      <c r="A210" s="7"/>
      <c r="B210" s="7"/>
      <c r="C210" s="7"/>
    </row>
    <row r="211" spans="1:3" s="6" customFormat="1" ht="16.5">
      <c r="A211" s="7"/>
      <c r="B211" s="7"/>
      <c r="C211" s="7"/>
    </row>
    <row r="212" spans="1:3" s="6" customFormat="1" ht="16.5">
      <c r="A212" s="7"/>
      <c r="B212" s="7"/>
      <c r="C212" s="7"/>
    </row>
    <row r="213" spans="1:3" s="6" customFormat="1" ht="16.5">
      <c r="A213" s="7"/>
      <c r="B213" s="7"/>
      <c r="C213" s="7"/>
    </row>
    <row r="214" spans="1:3" s="6" customFormat="1" ht="16.5">
      <c r="A214" s="7"/>
      <c r="B214" s="7"/>
      <c r="C214" s="7"/>
    </row>
    <row r="215" spans="1:3" s="6" customFormat="1" ht="16.5">
      <c r="A215" s="7"/>
      <c r="B215" s="7"/>
      <c r="C215" s="7"/>
    </row>
    <row r="216" spans="1:3" s="6" customFormat="1" ht="16.5">
      <c r="A216" s="7"/>
      <c r="B216" s="7"/>
      <c r="C216" s="7"/>
    </row>
    <row r="217" spans="1:3" s="6" customFormat="1" ht="16.5">
      <c r="A217" s="7"/>
      <c r="B217" s="7"/>
      <c r="C217" s="7"/>
    </row>
    <row r="218" spans="1:3" s="6" customFormat="1" ht="16.5">
      <c r="A218" s="7"/>
      <c r="B218" s="7"/>
      <c r="C218" s="7"/>
    </row>
    <row r="219" spans="1:3" s="6" customFormat="1" ht="16.5">
      <c r="A219" s="7"/>
      <c r="B219" s="7"/>
      <c r="C219" s="7"/>
    </row>
    <row r="220" spans="1:3" s="6" customFormat="1" ht="16.5">
      <c r="A220" s="7"/>
      <c r="B220" s="7"/>
      <c r="C220" s="7"/>
    </row>
    <row r="221" spans="1:3" s="6" customFormat="1" ht="16.5">
      <c r="A221" s="7"/>
      <c r="B221" s="7"/>
      <c r="C221" s="7"/>
    </row>
    <row r="222" spans="1:3" s="6" customFormat="1" ht="16.5">
      <c r="A222" s="7"/>
      <c r="B222" s="7"/>
      <c r="C222" s="7"/>
    </row>
    <row r="223" spans="1:3" s="6" customFormat="1" ht="16.5">
      <c r="A223" s="7"/>
      <c r="B223" s="7"/>
      <c r="C223" s="7"/>
    </row>
    <row r="224" spans="1:3" s="6" customFormat="1" ht="16.5">
      <c r="A224" s="7"/>
      <c r="B224" s="7"/>
      <c r="C224" s="7"/>
    </row>
    <row r="225" spans="1:3" s="6" customFormat="1" ht="16.5">
      <c r="A225" s="7"/>
      <c r="B225" s="7"/>
      <c r="C225" s="7"/>
    </row>
    <row r="226" spans="1:3" s="6" customFormat="1" ht="16.5">
      <c r="A226" s="7"/>
      <c r="B226" s="7"/>
      <c r="C226" s="7"/>
    </row>
    <row r="227" spans="1:3" s="6" customFormat="1" ht="16.5">
      <c r="A227" s="7"/>
      <c r="B227" s="7"/>
      <c r="C227" s="7"/>
    </row>
    <row r="228" spans="1:3" s="6" customFormat="1" ht="16.5">
      <c r="A228" s="7"/>
      <c r="B228" s="7"/>
      <c r="C228" s="7"/>
    </row>
    <row r="229" spans="1:3" s="6" customFormat="1" ht="16.5">
      <c r="A229" s="7"/>
      <c r="B229" s="7"/>
      <c r="C229" s="7"/>
    </row>
    <row r="230" spans="1:3" s="6" customFormat="1" ht="16.5">
      <c r="A230" s="7"/>
      <c r="B230" s="7"/>
      <c r="C230" s="7"/>
    </row>
    <row r="231" spans="1:3" s="6" customFormat="1" ht="16.5">
      <c r="A231" s="7"/>
      <c r="B231" s="7"/>
      <c r="C231" s="7"/>
    </row>
    <row r="232" spans="1:3" s="6" customFormat="1" ht="16.5">
      <c r="A232" s="7"/>
      <c r="B232" s="7"/>
      <c r="C232" s="7"/>
    </row>
    <row r="233" spans="1:3" s="6" customFormat="1" ht="16.5">
      <c r="A233" s="7"/>
      <c r="B233" s="7"/>
      <c r="C233" s="7"/>
    </row>
    <row r="234" spans="1:3" s="6" customFormat="1" ht="16.5">
      <c r="A234" s="7"/>
      <c r="B234" s="7"/>
      <c r="C234" s="7"/>
    </row>
    <row r="235" spans="1:3" s="6" customFormat="1" ht="16.5">
      <c r="A235" s="7"/>
      <c r="B235" s="7"/>
      <c r="C235" s="7"/>
    </row>
    <row r="236" spans="1:3" s="6" customFormat="1" ht="16.5">
      <c r="A236" s="7"/>
      <c r="B236" s="7"/>
      <c r="C236" s="7"/>
    </row>
    <row r="237" spans="1:3" s="6" customFormat="1" ht="16.5">
      <c r="A237" s="7"/>
      <c r="B237" s="7"/>
      <c r="C237" s="7"/>
    </row>
    <row r="238" spans="1:3" s="6" customFormat="1" ht="16.5">
      <c r="A238" s="7"/>
      <c r="B238" s="7"/>
      <c r="C238" s="7"/>
    </row>
    <row r="239" spans="1:3" s="6" customFormat="1" ht="16.5">
      <c r="A239" s="7"/>
      <c r="B239" s="7"/>
      <c r="C239" s="7"/>
    </row>
    <row r="240" spans="1:3" s="6" customFormat="1" ht="16.5">
      <c r="A240" s="7"/>
      <c r="B240" s="7"/>
      <c r="C240" s="7"/>
    </row>
    <row r="241" spans="1:3" s="6" customFormat="1" ht="16.5">
      <c r="A241" s="7"/>
      <c r="B241" s="7"/>
      <c r="C241" s="7"/>
    </row>
    <row r="242" spans="1:3" s="6" customFormat="1" ht="16.5">
      <c r="A242" s="7"/>
      <c r="B242" s="7"/>
      <c r="C242" s="7"/>
    </row>
    <row r="243" spans="1:3" s="6" customFormat="1" ht="16.5">
      <c r="A243" s="7"/>
      <c r="B243" s="7"/>
      <c r="C243" s="7"/>
    </row>
    <row r="244" spans="1:3" s="6" customFormat="1" ht="16.5">
      <c r="A244" s="7"/>
      <c r="B244" s="7"/>
      <c r="C244" s="7"/>
    </row>
    <row r="245" spans="1:3" s="6" customFormat="1" ht="16.5">
      <c r="A245" s="7"/>
      <c r="B245" s="7"/>
      <c r="C245" s="7"/>
    </row>
    <row r="246" spans="1:3" s="6" customFormat="1" ht="16.5">
      <c r="A246" s="7"/>
      <c r="B246" s="7"/>
      <c r="C246" s="7"/>
    </row>
    <row r="247" spans="1:3" s="6" customFormat="1" ht="16.5">
      <c r="A247" s="7"/>
      <c r="B247" s="7"/>
      <c r="C247" s="7"/>
    </row>
    <row r="248" spans="1:3" s="6" customFormat="1" ht="16.5">
      <c r="A248" s="7"/>
      <c r="B248" s="7"/>
      <c r="C248" s="7"/>
    </row>
    <row r="249" spans="1:3" s="6" customFormat="1" ht="16.5">
      <c r="A249" s="7"/>
      <c r="B249" s="7"/>
      <c r="C249" s="7"/>
    </row>
    <row r="250" spans="1:3" s="6" customFormat="1" ht="16.5">
      <c r="A250" s="7"/>
      <c r="B250" s="7"/>
      <c r="C250" s="7"/>
    </row>
    <row r="251" spans="1:3" s="6" customFormat="1" ht="16.5">
      <c r="A251" s="7"/>
      <c r="B251" s="7"/>
      <c r="C251" s="7"/>
    </row>
    <row r="252" spans="1:3" s="6" customFormat="1" ht="16.5">
      <c r="A252" s="7"/>
      <c r="B252" s="7"/>
      <c r="C252" s="7"/>
    </row>
    <row r="253" spans="1:3" s="6" customFormat="1" ht="16.5">
      <c r="A253" s="7"/>
      <c r="B253" s="7"/>
      <c r="C253" s="7"/>
    </row>
    <row r="254" spans="1:3" s="6" customFormat="1" ht="16.5">
      <c r="A254" s="7"/>
      <c r="B254" s="7"/>
      <c r="C254" s="7"/>
    </row>
    <row r="255" spans="1:3" s="6" customFormat="1" ht="16.5">
      <c r="A255" s="7"/>
      <c r="B255" s="7"/>
      <c r="C255" s="7"/>
    </row>
    <row r="256" spans="1:3" s="6" customFormat="1" ht="16.5">
      <c r="A256" s="7"/>
      <c r="B256" s="7"/>
      <c r="C256" s="7"/>
    </row>
    <row r="257" spans="1:3" s="6" customFormat="1" ht="16.5">
      <c r="A257" s="7"/>
      <c r="B257" s="7"/>
      <c r="C257" s="7"/>
    </row>
    <row r="258" spans="1:3" s="6" customFormat="1" ht="16.5">
      <c r="A258" s="7"/>
      <c r="B258" s="7"/>
      <c r="C258" s="7"/>
    </row>
    <row r="259" spans="1:3" s="6" customFormat="1" ht="16.5">
      <c r="A259" s="7"/>
      <c r="B259" s="7"/>
      <c r="C259" s="7"/>
    </row>
    <row r="260" spans="1:3" s="6" customFormat="1" ht="16.5">
      <c r="A260" s="7"/>
      <c r="B260" s="7"/>
      <c r="C260" s="7"/>
    </row>
    <row r="261" spans="1:3" s="6" customFormat="1" ht="16.5">
      <c r="A261" s="7"/>
      <c r="B261" s="7"/>
      <c r="C261" s="7"/>
    </row>
    <row r="262" spans="1:3" s="6" customFormat="1" ht="16.5">
      <c r="A262" s="7"/>
      <c r="B262" s="7"/>
      <c r="C262" s="7"/>
    </row>
    <row r="263" spans="1:3" s="6" customFormat="1" ht="16.5">
      <c r="A263" s="7"/>
      <c r="B263" s="7"/>
      <c r="C263" s="7"/>
    </row>
    <row r="264" spans="1:3" s="6" customFormat="1" ht="16.5">
      <c r="A264" s="7"/>
      <c r="B264" s="7"/>
      <c r="C264" s="7"/>
    </row>
    <row r="265" spans="1:3" s="6" customFormat="1" ht="16.5">
      <c r="A265" s="7"/>
      <c r="B265" s="7"/>
      <c r="C265" s="7"/>
    </row>
    <row r="266" spans="1:3" s="6" customFormat="1" ht="16.5">
      <c r="A266" s="7"/>
      <c r="B266" s="7"/>
      <c r="C266" s="7"/>
    </row>
    <row r="267" spans="1:3" s="6" customFormat="1" ht="16.5">
      <c r="A267" s="7"/>
      <c r="B267" s="7"/>
      <c r="C267" s="7"/>
    </row>
    <row r="268" spans="1:3" s="6" customFormat="1" ht="16.5">
      <c r="A268" s="7"/>
      <c r="B268" s="7"/>
      <c r="C268" s="7"/>
    </row>
    <row r="269" spans="1:3" s="6" customFormat="1" ht="16.5">
      <c r="A269" s="7"/>
      <c r="B269" s="7"/>
      <c r="C269" s="7"/>
    </row>
    <row r="270" spans="1:3" s="6" customFormat="1" ht="16.5">
      <c r="A270" s="7"/>
      <c r="B270" s="7"/>
      <c r="C270" s="7"/>
    </row>
    <row r="271" spans="1:3" s="6" customFormat="1" ht="16.5">
      <c r="A271" s="7"/>
      <c r="B271" s="7"/>
      <c r="C271" s="7"/>
    </row>
    <row r="272" spans="1:3" s="6" customFormat="1" ht="16.5">
      <c r="A272" s="7"/>
      <c r="B272" s="7"/>
      <c r="C272" s="7"/>
    </row>
    <row r="273" spans="1:3" s="6" customFormat="1" ht="16.5">
      <c r="A273" s="7"/>
      <c r="B273" s="7"/>
      <c r="C273" s="7"/>
    </row>
    <row r="274" spans="1:3" s="6" customFormat="1" ht="16.5">
      <c r="A274" s="7"/>
      <c r="B274" s="7"/>
      <c r="C274" s="7"/>
    </row>
    <row r="275" spans="1:3" s="6" customFormat="1" ht="16.5">
      <c r="A275" s="7"/>
      <c r="B275" s="7"/>
      <c r="C275" s="7"/>
    </row>
    <row r="276" spans="1:3" s="6" customFormat="1" ht="16.5">
      <c r="A276" s="7"/>
      <c r="B276" s="7"/>
      <c r="C276" s="7"/>
    </row>
    <row r="277" spans="1:3" s="6" customFormat="1" ht="16.5">
      <c r="A277" s="7"/>
      <c r="B277" s="7"/>
      <c r="C277" s="7"/>
    </row>
    <row r="278" spans="1:3" s="6" customFormat="1" ht="16.5">
      <c r="A278" s="7"/>
      <c r="B278" s="7"/>
      <c r="C278" s="7"/>
    </row>
    <row r="279" spans="1:3" s="6" customFormat="1" ht="16.5">
      <c r="A279" s="7"/>
      <c r="B279" s="7"/>
      <c r="C279" s="7"/>
    </row>
    <row r="280" spans="1:3" s="6" customFormat="1" ht="16.5">
      <c r="A280" s="7"/>
      <c r="B280" s="7"/>
      <c r="C280" s="7"/>
    </row>
    <row r="281" spans="1:3" s="6" customFormat="1" ht="16.5">
      <c r="A281" s="7"/>
      <c r="B281" s="7"/>
      <c r="C281" s="7"/>
    </row>
    <row r="282" spans="1:3" s="6" customFormat="1" ht="16.5">
      <c r="A282" s="7"/>
      <c r="B282" s="7"/>
      <c r="C282" s="7"/>
    </row>
    <row r="283" spans="1:3" s="6" customFormat="1" ht="16.5">
      <c r="A283" s="7"/>
      <c r="B283" s="7"/>
      <c r="C283" s="7"/>
    </row>
    <row r="284" spans="1:3" s="6" customFormat="1" ht="16.5">
      <c r="A284" s="7"/>
      <c r="B284" s="7"/>
      <c r="C284" s="7"/>
    </row>
    <row r="285" spans="1:3" s="6" customFormat="1" ht="16.5">
      <c r="A285" s="7"/>
      <c r="B285" s="7"/>
      <c r="C285" s="7"/>
    </row>
    <row r="286" spans="1:3" s="6" customFormat="1" ht="16.5">
      <c r="A286" s="7"/>
      <c r="B286" s="7"/>
      <c r="C286" s="7"/>
    </row>
    <row r="287" spans="1:3" s="6" customFormat="1" ht="16.5">
      <c r="A287" s="7"/>
      <c r="B287" s="7"/>
      <c r="C287" s="7"/>
    </row>
    <row r="288" spans="1:3" s="6" customFormat="1" ht="16.5">
      <c r="A288" s="7"/>
      <c r="B288" s="7"/>
      <c r="C288" s="7"/>
    </row>
    <row r="289" spans="1:3" s="6" customFormat="1" ht="16.5">
      <c r="A289" s="7"/>
      <c r="B289" s="7"/>
      <c r="C289" s="7"/>
    </row>
    <row r="290" spans="1:3" s="6" customFormat="1" ht="16.5">
      <c r="A290" s="7"/>
      <c r="B290" s="7"/>
      <c r="C290" s="7"/>
    </row>
    <row r="291" spans="1:3" s="6" customFormat="1" ht="16.5">
      <c r="A291" s="7"/>
      <c r="B291" s="7"/>
      <c r="C291" s="7"/>
    </row>
    <row r="292" spans="1:3" s="6" customFormat="1" ht="16.5">
      <c r="A292" s="7"/>
      <c r="B292" s="7"/>
      <c r="C292" s="7"/>
    </row>
    <row r="293" spans="1:3" s="6" customFormat="1" ht="16.5">
      <c r="A293" s="7"/>
      <c r="B293" s="7"/>
      <c r="C293" s="7"/>
    </row>
    <row r="294" spans="1:3" s="6" customFormat="1" ht="16.5">
      <c r="A294" s="7"/>
      <c r="B294" s="7"/>
      <c r="C294" s="7"/>
    </row>
    <row r="295" spans="1:3" s="6" customFormat="1" ht="16.5">
      <c r="A295" s="7"/>
      <c r="B295" s="7"/>
      <c r="C295" s="7"/>
    </row>
    <row r="296" spans="1:3" s="6" customFormat="1" ht="16.5">
      <c r="A296" s="7"/>
      <c r="B296" s="7"/>
      <c r="C296" s="7"/>
    </row>
    <row r="297" spans="1:3" s="6" customFormat="1" ht="16.5">
      <c r="A297" s="7"/>
      <c r="B297" s="7"/>
      <c r="C297" s="7"/>
    </row>
    <row r="298" spans="1:3" s="6" customFormat="1" ht="16.5">
      <c r="A298" s="7"/>
      <c r="B298" s="7"/>
      <c r="C298" s="7"/>
    </row>
    <row r="299" spans="1:3" s="6" customFormat="1" ht="16.5">
      <c r="A299" s="7"/>
      <c r="B299" s="7"/>
      <c r="C299" s="7"/>
    </row>
    <row r="300" spans="1:3" s="6" customFormat="1" ht="16.5">
      <c r="A300" s="7"/>
      <c r="B300" s="7"/>
      <c r="C300" s="7"/>
    </row>
    <row r="301" spans="1:3" s="6" customFormat="1" ht="16.5">
      <c r="A301" s="7"/>
      <c r="B301" s="7"/>
      <c r="C301" s="7"/>
    </row>
    <row r="302" spans="1:3" s="6" customFormat="1" ht="16.5">
      <c r="A302" s="7"/>
      <c r="B302" s="7"/>
      <c r="C302" s="7"/>
    </row>
    <row r="303" spans="1:3" s="6" customFormat="1" ht="16.5">
      <c r="A303" s="7"/>
      <c r="B303" s="7"/>
      <c r="C303" s="7"/>
    </row>
    <row r="304" spans="1:3" s="6" customFormat="1" ht="16.5">
      <c r="A304" s="7"/>
      <c r="B304" s="7"/>
      <c r="C304" s="7"/>
    </row>
    <row r="305" spans="1:3" s="6" customFormat="1" ht="16.5">
      <c r="A305" s="7"/>
      <c r="B305" s="7"/>
      <c r="C305" s="7"/>
    </row>
    <row r="306" spans="1:3" s="6" customFormat="1" ht="16.5">
      <c r="A306" s="7"/>
      <c r="B306" s="7"/>
      <c r="C306" s="7"/>
    </row>
    <row r="307" spans="1:3" s="6" customFormat="1" ht="16.5">
      <c r="A307" s="7"/>
      <c r="B307" s="7"/>
      <c r="C307" s="7"/>
    </row>
    <row r="308" spans="1:3" s="6" customFormat="1" ht="16.5">
      <c r="A308" s="7"/>
      <c r="B308" s="7"/>
      <c r="C308" s="7"/>
    </row>
    <row r="309" spans="1:3" s="6" customFormat="1" ht="16.5">
      <c r="A309" s="7"/>
      <c r="B309" s="7"/>
      <c r="C309" s="7"/>
    </row>
    <row r="310" spans="1:3" s="6" customFormat="1" ht="16.5">
      <c r="A310" s="7"/>
      <c r="B310" s="7"/>
      <c r="C310" s="7"/>
    </row>
    <row r="311" spans="1:3" s="6" customFormat="1" ht="16.5">
      <c r="A311" s="7"/>
      <c r="B311" s="7"/>
      <c r="C311" s="7"/>
    </row>
    <row r="312" spans="1:3" s="6" customFormat="1" ht="16.5">
      <c r="A312" s="7"/>
      <c r="B312" s="7"/>
      <c r="C312" s="7"/>
    </row>
    <row r="313" spans="1:3" s="6" customFormat="1" ht="16.5">
      <c r="A313" s="7"/>
      <c r="B313" s="7"/>
      <c r="C313" s="7"/>
    </row>
    <row r="314" spans="1:3" s="6" customFormat="1" ht="16.5">
      <c r="A314" s="7"/>
      <c r="B314" s="7"/>
      <c r="C314" s="7"/>
    </row>
    <row r="315" spans="1:3" s="6" customFormat="1" ht="16.5">
      <c r="A315" s="7"/>
      <c r="B315" s="7"/>
      <c r="C315" s="7"/>
    </row>
    <row r="316" spans="1:3" s="6" customFormat="1" ht="16.5">
      <c r="A316" s="7"/>
      <c r="B316" s="7"/>
      <c r="C316" s="7"/>
    </row>
    <row r="317" spans="1:3" s="6" customFormat="1" ht="16.5">
      <c r="A317" s="7"/>
      <c r="B317" s="7"/>
      <c r="C317" s="7"/>
    </row>
    <row r="318" spans="1:3" s="6" customFormat="1" ht="16.5">
      <c r="A318" s="7"/>
      <c r="B318" s="7"/>
      <c r="C318" s="7"/>
    </row>
    <row r="319" spans="1:3" s="6" customFormat="1" ht="16.5">
      <c r="A319" s="7"/>
      <c r="B319" s="7"/>
      <c r="C319" s="7"/>
    </row>
    <row r="320" spans="1:3" s="6" customFormat="1" ht="16.5">
      <c r="A320" s="7"/>
      <c r="B320" s="7"/>
      <c r="C320" s="7"/>
    </row>
    <row r="321" spans="1:3" s="6" customFormat="1" ht="16.5">
      <c r="A321" s="7"/>
      <c r="B321" s="7"/>
      <c r="C321" s="7"/>
    </row>
    <row r="322" spans="1:3" s="6" customFormat="1" ht="16.5">
      <c r="A322" s="7"/>
      <c r="B322" s="7"/>
      <c r="C322" s="7"/>
    </row>
    <row r="323" spans="1:3" s="6" customFormat="1" ht="16.5">
      <c r="A323" s="7"/>
      <c r="B323" s="7"/>
      <c r="C323" s="7"/>
    </row>
    <row r="324" spans="1:3" s="6" customFormat="1" ht="16.5">
      <c r="A324" s="7"/>
      <c r="B324" s="7"/>
      <c r="C324" s="7"/>
    </row>
    <row r="325" spans="1:3" s="6" customFormat="1" ht="16.5">
      <c r="A325" s="7"/>
      <c r="B325" s="7"/>
      <c r="C325" s="7"/>
    </row>
    <row r="326" spans="1:3" s="6" customFormat="1" ht="16.5">
      <c r="A326" s="7"/>
      <c r="B326" s="7"/>
      <c r="C326" s="7"/>
    </row>
  </sheetData>
  <sheetProtection/>
  <mergeCells count="24">
    <mergeCell ref="A125:D125"/>
    <mergeCell ref="P2:R2"/>
    <mergeCell ref="P3:R3"/>
    <mergeCell ref="P4:R4"/>
    <mergeCell ref="P5:R5"/>
    <mergeCell ref="L7:R7"/>
    <mergeCell ref="L2:O2"/>
    <mergeCell ref="L3:O3"/>
    <mergeCell ref="H8:H9"/>
    <mergeCell ref="P8:Q8"/>
    <mergeCell ref="R8:R9"/>
    <mergeCell ref="L8:M8"/>
    <mergeCell ref="N8:N9"/>
    <mergeCell ref="O8:O9"/>
    <mergeCell ref="G7:G9"/>
    <mergeCell ref="K7:K9"/>
    <mergeCell ref="H7:I7"/>
    <mergeCell ref="J7:J9"/>
    <mergeCell ref="C7:C9"/>
    <mergeCell ref="A7:A9"/>
    <mergeCell ref="B7:B9"/>
    <mergeCell ref="F7:F9"/>
    <mergeCell ref="E7:E9"/>
    <mergeCell ref="D7:D9"/>
  </mergeCells>
  <printOptions/>
  <pageMargins left="0.984251968503937" right="0.984251968503937" top="0.984251968503937" bottom="0.984251968503937" header="0.31496062992125984" footer="0.31496062992125984"/>
  <pageSetup fitToHeight="0" fitToWidth="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Kłósko</cp:lastModifiedBy>
  <cp:lastPrinted>2017-11-14T07:48:21Z</cp:lastPrinted>
  <dcterms:created xsi:type="dcterms:W3CDTF">2005-08-24T09:28:54Z</dcterms:created>
  <dcterms:modified xsi:type="dcterms:W3CDTF">2017-11-14T07:48:23Z</dcterms:modified>
  <cp:category/>
  <cp:version/>
  <cp:contentType/>
  <cp:contentStatus/>
</cp:coreProperties>
</file>