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)PLAN FIN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<sst xmlns="http://schemas.openxmlformats.org/spreadsheetml/2006/main" count="1154" uniqueCount="538">
  <si>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</si>
  <si>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</si>
  <si>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</si>
  <si>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</si>
  <si>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</si>
  <si>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</si>
  <si>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</si>
  <si>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</si>
  <si>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</si>
  <si>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</si>
  <si>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</si>
  <si>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</si>
  <si>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</si>
  <si>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</si>
  <si>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</si>
  <si>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</si>
  <si>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</si>
  <si>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</si>
  <si>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</si>
  <si>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</si>
  <si>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</si>
  <si>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</si>
  <si>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</si>
  <si>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</si>
  <si>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</si>
  <si>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</si>
  <si>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</si>
  <si>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</si>
  <si>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</si>
  <si>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</si>
  <si>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</si>
  <si>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</si>
  <si>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</si>
  <si>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</si>
  <si>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</si>
  <si>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</si>
  <si>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</si>
  <si>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</si>
  <si>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</si>
  <si>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</si>
  <si>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</si>
  <si>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</si>
  <si>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</si>
  <si>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</si>
  <si>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</si>
  <si>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</si>
  <si>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</si>
  <si>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</si>
  <si>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</si>
  <si>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</si>
  <si>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</si>
  <si>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</si>
  <si>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</si>
  <si>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</si>
  <si>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</si>
  <si>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</si>
  <si>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</si>
  <si>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</si>
  <si>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</si>
  <si>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</si>
  <si>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</si>
  <si>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</si>
  <si>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</si>
  <si>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</si>
  <si>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</si>
  <si>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</si>
  <si>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</si>
  <si>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</si>
  <si>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</si>
  <si>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</si>
  <si>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</si>
  <si>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</si>
  <si>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</si>
  <si>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</si>
  <si>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</si>
  <si>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</si>
  <si>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</si>
  <si>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</si>
  <si>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</si>
  <si>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</si>
  <si>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</si>
  <si>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</si>
  <si>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</si>
  <si>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</si>
  <si>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</si>
  <si>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</si>
  <si>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</si>
  <si>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</si>
  <si>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</si>
  <si>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</si>
  <si>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</si>
  <si>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</si>
  <si>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</si>
  <si>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</si>
  <si>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</si>
  <si>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</si>
  <si>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</si>
  <si>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</si>
  <si>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</si>
  <si>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</si>
  <si>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</si>
  <si>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</si>
  <si>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</si>
  <si>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</si>
  <si>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</si>
  <si>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</si>
  <si>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</si>
  <si>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</si>
  <si>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</si>
  <si>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</si>
  <si>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</si>
  <si>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</si>
  <si>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</si>
  <si>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</si>
  <si>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</si>
  <si>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</si>
  <si>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</si>
  <si>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</si>
  <si>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</si>
  <si>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</si>
  <si>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</si>
  <si>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</si>
  <si>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</si>
  <si>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</si>
  <si>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</si>
  <si>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</si>
  <si>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</si>
  <si>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</si>
  <si>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</si>
  <si>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</si>
  <si>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</si>
  <si>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</si>
  <si>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</si>
  <si>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</si>
  <si>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</si>
  <si>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</si>
  <si>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</si>
  <si>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</si>
  <si>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</si>
  <si>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</si>
  <si>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</si>
  <si>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Nazwa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</si>
  <si>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</si>
  <si>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</si>
  <si>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</si>
  <si>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</si>
  <si>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</si>
  <si>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</si>
  <si>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</si>
  <si>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</si>
  <si>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</si>
  <si>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</si>
  <si>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</si>
  <si>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</si>
  <si>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</si>
  <si>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</si>
  <si>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</si>
  <si>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</si>
  <si>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</si>
  <si>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</si>
  <si>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</si>
  <si>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</si>
  <si>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</si>
  <si>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</si>
  <si>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</si>
  <si>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</si>
  <si>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</si>
  <si>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</si>
  <si>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</si>
  <si>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</si>
  <si>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</si>
  <si>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</si>
  <si>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</si>
  <si>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</si>
  <si>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</si>
  <si>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</si>
  <si>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</si>
  <si>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</si>
  <si>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</si>
  <si>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</si>
  <si>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</si>
  <si>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</si>
  <si>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</si>
  <si>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</si>
  <si>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</si>
  <si>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</si>
  <si>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</si>
  <si>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</si>
  <si>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</si>
  <si>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</si>
  <si>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</si>
  <si>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</si>
  <si>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</si>
  <si>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</si>
  <si>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</si>
  <si>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</si>
  <si>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</si>
  <si>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</si>
  <si>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</si>
  <si>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</si>
  <si>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</si>
  <si>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</si>
  <si>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</si>
  <si>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</si>
  <si>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</si>
  <si>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</si>
  <si>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</si>
  <si>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</si>
  <si>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</si>
  <si>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</si>
  <si>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</si>
  <si>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</si>
  <si>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</si>
  <si>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</si>
  <si>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</si>
  <si>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</si>
  <si>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</si>
  <si>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</si>
  <si>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</si>
  <si>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</si>
  <si>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</si>
  <si>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</si>
  <si>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</si>
  <si>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</si>
  <si>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</si>
  <si>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</si>
  <si>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</si>
  <si>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</si>
  <si>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</si>
  <si>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</si>
  <si>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</si>
  <si>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</si>
  <si>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</si>
  <si>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</si>
  <si>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</si>
  <si>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</si>
  <si>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</si>
  <si>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</si>
  <si>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</si>
  <si>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</si>
  <si>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</si>
  <si>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</si>
  <si>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</si>
  <si>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</si>
  <si>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</si>
  <si>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</si>
  <si>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</si>
  <si>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</si>
  <si>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</si>
  <si>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</si>
  <si>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</si>
  <si>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</si>
  <si>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</si>
  <si>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</si>
  <si>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</si>
  <si>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</si>
  <si>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</si>
  <si>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</si>
  <si>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</si>
  <si>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</si>
  <si>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</si>
  <si>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</si>
  <si>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</si>
  <si>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</si>
  <si>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</si>
  <si>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</si>
  <si>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</si>
  <si>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</si>
  <si>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</si>
  <si>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</si>
  <si>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</si>
  <si>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</si>
  <si>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</si>
  <si>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</si>
  <si>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</si>
  <si>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</si>
  <si>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</si>
  <si>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</si>
  <si>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</si>
  <si>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</si>
  <si>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</si>
  <si>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</si>
  <si>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</si>
  <si>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</si>
  <si>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</si>
  <si>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</si>
  <si>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</si>
  <si>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</si>
  <si>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</si>
  <si>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</si>
  <si>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</si>
  <si>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</si>
  <si>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</si>
  <si>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</si>
  <si>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</si>
  <si>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</si>
  <si>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</si>
  <si>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</si>
  <si>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</si>
  <si>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</si>
  <si>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</si>
  <si>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</si>
  <si>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</si>
  <si>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</si>
  <si>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</si>
  <si>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</si>
  <si>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</si>
  <si>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</si>
  <si>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</si>
  <si>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</si>
  <si>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</si>
  <si>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</si>
  <si>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</si>
  <si>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</si>
  <si>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</si>
  <si>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</si>
  <si>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</si>
  <si>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</si>
  <si>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</si>
  <si>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</si>
  <si>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</si>
  <si>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</si>
  <si>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</si>
  <si>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</si>
  <si>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</si>
  <si>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</si>
  <si>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</si>
  <si>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</si>
  <si>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</si>
  <si>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</si>
  <si>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</si>
  <si>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</si>
  <si>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</si>
  <si>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</si>
  <si>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</si>
  <si>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</si>
  <si>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</si>
  <si>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</si>
  <si>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</si>
  <si>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</si>
  <si>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</si>
  <si>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</si>
  <si>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</si>
  <si>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</si>
  <si>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</si>
  <si>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</si>
  <si>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</si>
  <si>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</si>
  <si>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</si>
  <si>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</si>
  <si>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</si>
  <si>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</si>
  <si>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</si>
  <si>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</si>
  <si>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</si>
  <si>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</si>
  <si>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</si>
  <si>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</si>
  <si>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</si>
  <si>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</si>
  <si>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</si>
  <si>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</si>
  <si>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</si>
  <si>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</si>
  <si>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</si>
  <si>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</si>
  <si>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</si>
  <si>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</si>
  <si>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</si>
  <si>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</si>
  <si>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</si>
  <si>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</si>
  <si>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</si>
  <si>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</si>
  <si>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</si>
  <si>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</si>
  <si>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</si>
  <si>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</si>
  <si>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</si>
  <si>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</si>
  <si>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</si>
  <si>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</si>
  <si>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</si>
  <si>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</si>
  <si>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</si>
  <si>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</si>
  <si>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</si>
  <si>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</si>
  <si>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</si>
  <si>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</si>
  <si>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</si>
  <si>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</si>
  <si>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</si>
  <si>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</si>
  <si>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</si>
  <si>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</si>
  <si>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</si>
  <si>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</si>
  <si>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</si>
  <si>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</si>
  <si>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</si>
  <si>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</si>
  <si>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</si>
  <si>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</si>
  <si>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</si>
  <si>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</si>
  <si>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</si>
  <si>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</si>
  <si>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</si>
  <si>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</si>
  <si>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</si>
  <si>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</si>
  <si>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</si>
  <si>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</si>
  <si>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</si>
  <si>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</si>
  <si>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</si>
  <si>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</si>
  <si>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</si>
  <si>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</si>
  <si>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</si>
  <si>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</si>
  <si>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</si>
  <si>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</si>
  <si>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</si>
  <si>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</si>
  <si>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</si>
  <si>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</si>
  <si>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</si>
  <si>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</si>
  <si>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</si>
  <si>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</si>
  <si>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</si>
  <si>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</si>
  <si>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</si>
  <si>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</si>
  <si>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</si>
  <si>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</si>
  <si>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</si>
  <si>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</si>
  <si>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</si>
  <si>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</si>
  <si>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</si>
  <si>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</si>
  <si>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</si>
  <si>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</si>
  <si>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</si>
  <si>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</si>
  <si>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</si>
  <si>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</si>
  <si>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</si>
  <si>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</si>
  <si>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</si>
  <si>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</si>
  <si>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</si>
  <si>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</si>
  <si>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</si>
  <si>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</si>
  <si>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</si>
  <si>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</si>
  <si>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</si>
  <si>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</si>
  <si>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</si>
  <si>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</si>
  <si>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</si>
  <si>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</si>
  <si>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</si>
  <si>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</si>
  <si>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</si>
  <si>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</si>
  <si>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</si>
  <si>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</si>
  <si>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</si>
  <si>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</si>
  <si>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</si>
  <si>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</si>
  <si>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</si>
  <si>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</si>
  <si>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</si>
  <si>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</si>
  <si>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</si>
  <si>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</si>
  <si>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</si>
  <si>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</si>
  <si>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</si>
  <si>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</si>
  <si>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</si>
  <si>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</si>
  <si>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</si>
  <si>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</si>
  <si>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</si>
  <si>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</si>
  <si>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</si>
  <si>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</si>
  <si>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</si>
  <si>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</si>
  <si>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</si>
  <si>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</si>
  <si>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</si>
  <si>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</si>
  <si>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</si>
  <si>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</si>
  <si>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</si>
  <si>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</si>
  <si>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</si>
  <si>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</si>
  <si>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</si>
  <si>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</si>
  <si>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</si>
  <si>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</si>
  <si>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</si>
  <si>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</si>
  <si>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</si>
  <si>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</si>
  <si>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</si>
  <si>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</si>
  <si>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</si>
  <si>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</si>
  <si>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</si>
  <si>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Zasiłki stałe</t>
  </si>
  <si>
    <t>Składki na ubezpieczenie zdrowotne opłacane za osoby pobierajace niektóre świadczenia z pomocy społecznej ,niektóre świadczenia rodzinne oraz za osoby uczestniczące w zajęciach w centrum integracji społecznej</t>
  </si>
  <si>
    <t>Dochody bieżące</t>
  </si>
  <si>
    <t>Wydatki bieżące w tym:</t>
  </si>
  <si>
    <t>Wydatki na świadczenia  na rzecz osób fizycznych</t>
  </si>
  <si>
    <t>Wynagrodzenia i składki od nich naliczane</t>
  </si>
  <si>
    <t>Załącznik Nr 6</t>
  </si>
  <si>
    <t>Dochody i wydatki związane z wykonywaniem  własnych zadań gmin</t>
  </si>
  <si>
    <t xml:space="preserve">Dotacje celowe otrzymane z budżetu państwa na realizację własnych zadań bieżących gmin (związków gmin, związków powiatowo - gminnych ) </t>
  </si>
  <si>
    <t>Pomoc w zakresie dożywiania</t>
  </si>
  <si>
    <t>Zasiłki okresowe, celowe i pomoc w naturze oraz składki na ubezpieczenia emerytalne i rentowe</t>
  </si>
  <si>
    <t>Różne rozliczenia finansowe</t>
  </si>
  <si>
    <t>Dochody majątkowe</t>
  </si>
  <si>
    <t xml:space="preserve">Dotacje celowe otrzymane z budżetu państwa na realizację własnych zadań bieżących gmin (związków gmin, związków powiatowo - gminnych ) (Funsusz Sołecki </t>
  </si>
  <si>
    <t>Dotacje celowe otrzymane z budżetu państwa na realizację inwestycji i zakupów inwestycyjnych własnych gmin (związków gmin, związków powiatowo - gminnych )  (Fundusz Sołecki)</t>
  </si>
  <si>
    <t xml:space="preserve">do Uchwały Nr        .2017     </t>
  </si>
  <si>
    <t>dofinansowywanych z dotacji otrzymanych z budżetu  państwa na 2018 r.</t>
  </si>
  <si>
    <t>Wydatki związane z realizacją zadań statutowych jednostek budżetowych</t>
  </si>
  <si>
    <t xml:space="preserve">z dnia    grudnia  2017 r.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</si>
</sst>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00"/>
    <numFmt numFmtId="173" formatCode="0.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/>
    </xf>
    <xf numFmtId="4" fontId="1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4" fontId="0" fillId="0" borderId="46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4" fontId="0" fillId="0" borderId="48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4" fontId="0" fillId="0" borderId="5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4" fontId="1" fillId="0" borderId="15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96" t="s">
        <v>82</v>
      </c>
      <c r="B1" s="396"/>
      <c r="C1" s="396"/>
      <c r="D1" s="396"/>
      <c r="E1" s="396"/>
      <c r="F1" s="255"/>
      <c r="G1" s="255"/>
      <c r="H1" s="255"/>
    </row>
    <row r="2" spans="1:8" ht="12" customHeight="1">
      <c r="A2" s="291"/>
      <c r="B2" s="291"/>
      <c r="C2" s="291"/>
      <c r="D2" s="291"/>
      <c r="E2" s="291"/>
      <c r="F2" s="255"/>
      <c r="G2" s="255"/>
      <c r="H2" s="255"/>
    </row>
    <row r="3" spans="1:8" ht="12" customHeight="1">
      <c r="A3" s="396" t="s">
        <v>57</v>
      </c>
      <c r="B3" s="396"/>
      <c r="C3" s="396"/>
      <c r="D3" s="396"/>
      <c r="E3" s="396"/>
      <c r="F3" s="255"/>
      <c r="G3" s="255"/>
      <c r="H3" s="255"/>
    </row>
    <row r="4" spans="1:8" ht="12" customHeight="1">
      <c r="A4" s="396" t="s">
        <v>54</v>
      </c>
      <c r="B4" s="396"/>
      <c r="C4" s="396"/>
      <c r="D4" s="396"/>
      <c r="E4" s="396"/>
      <c r="F4" s="255"/>
      <c r="G4" s="255"/>
      <c r="H4" s="255"/>
    </row>
    <row r="5" spans="1:8" ht="12" customHeight="1">
      <c r="A5" s="396" t="s">
        <v>55</v>
      </c>
      <c r="B5" s="396"/>
      <c r="C5" s="396"/>
      <c r="D5" s="396"/>
      <c r="E5" s="396"/>
      <c r="F5" s="255"/>
      <c r="G5" s="255"/>
      <c r="H5" s="255"/>
    </row>
    <row r="6" spans="1:8" ht="12" customHeight="1">
      <c r="A6" s="291" t="s">
        <v>80</v>
      </c>
      <c r="B6" s="291"/>
      <c r="C6" s="291"/>
      <c r="D6" s="291"/>
      <c r="E6" s="291"/>
      <c r="F6" s="255"/>
      <c r="G6" s="255"/>
      <c r="H6" s="255"/>
    </row>
    <row r="7" spans="1:8" ht="15" customHeight="1" thickBot="1">
      <c r="A7" s="397"/>
      <c r="B7" s="397"/>
      <c r="C7" s="397"/>
      <c r="D7" s="397"/>
      <c r="E7" s="397"/>
      <c r="F7" s="397"/>
      <c r="G7" s="397"/>
      <c r="H7" s="397"/>
    </row>
    <row r="8" spans="1:8" ht="15" customHeight="1">
      <c r="A8" s="398" t="s">
        <v>100</v>
      </c>
      <c r="B8" s="401" t="s">
        <v>35</v>
      </c>
      <c r="C8" s="402"/>
      <c r="D8" s="402"/>
      <c r="E8" s="403"/>
      <c r="F8" s="233"/>
      <c r="G8" s="233"/>
      <c r="H8" s="233"/>
    </row>
    <row r="9" spans="1:8" ht="15" customHeight="1">
      <c r="A9" s="399"/>
      <c r="B9" s="282" t="s">
        <v>91</v>
      </c>
      <c r="C9" s="404" t="s">
        <v>36</v>
      </c>
      <c r="D9" s="404"/>
      <c r="E9" s="405"/>
      <c r="F9" s="256"/>
      <c r="G9" s="256"/>
      <c r="H9" s="233"/>
    </row>
    <row r="10" spans="1:8" ht="15" customHeight="1" thickBot="1">
      <c r="A10" s="400"/>
      <c r="B10" s="270" t="s">
        <v>254</v>
      </c>
      <c r="C10" s="268">
        <v>2005</v>
      </c>
      <c r="D10" s="268">
        <v>2006</v>
      </c>
      <c r="E10" s="269">
        <v>2007</v>
      </c>
      <c r="F10" s="256"/>
      <c r="G10" s="256"/>
      <c r="H10" s="233"/>
    </row>
    <row r="11" spans="1:8" ht="12.75">
      <c r="A11" s="275">
        <v>1</v>
      </c>
      <c r="B11" s="271">
        <v>2</v>
      </c>
      <c r="C11" s="266">
        <v>3</v>
      </c>
      <c r="D11" s="266">
        <v>4</v>
      </c>
      <c r="E11" s="267">
        <v>5</v>
      </c>
      <c r="F11" s="256"/>
      <c r="G11" s="256"/>
      <c r="H11" s="233"/>
    </row>
    <row r="12" spans="1:8" ht="12.75">
      <c r="A12" s="276" t="s">
        <v>37</v>
      </c>
      <c r="B12" s="272">
        <f>SUM(C12:E12)</f>
        <v>0</v>
      </c>
      <c r="C12" s="259"/>
      <c r="D12" s="259"/>
      <c r="E12" s="260"/>
      <c r="F12" s="233"/>
      <c r="G12" s="233"/>
      <c r="H12" s="233"/>
    </row>
    <row r="13" spans="1:8" ht="12.75">
      <c r="A13" s="277" t="s">
        <v>38</v>
      </c>
      <c r="B13" s="272"/>
      <c r="C13" s="259"/>
      <c r="D13" s="259"/>
      <c r="E13" s="260"/>
      <c r="F13" s="233"/>
      <c r="G13" s="233"/>
      <c r="H13" s="233"/>
    </row>
    <row r="14" spans="1:5" s="233" customFormat="1" ht="12.75">
      <c r="A14" s="277" t="s">
        <v>50</v>
      </c>
      <c r="B14" s="272"/>
      <c r="C14" s="259"/>
      <c r="D14" s="259"/>
      <c r="E14" s="260"/>
    </row>
    <row r="15" spans="1:5" s="248" customFormat="1" ht="12.75">
      <c r="A15" s="278" t="s">
        <v>51</v>
      </c>
      <c r="B15" s="272">
        <f>SUM(B16:B24)</f>
        <v>0</v>
      </c>
      <c r="C15" s="272">
        <f>SUM(C16:C24)</f>
        <v>0</v>
      </c>
      <c r="D15" s="272">
        <f>SUM(D16:D24)</f>
        <v>0</v>
      </c>
      <c r="E15" s="292">
        <f>SUM(E16:E24)</f>
        <v>0</v>
      </c>
    </row>
    <row r="16" spans="1:8" ht="12.75">
      <c r="A16" s="276" t="s">
        <v>39</v>
      </c>
      <c r="B16" s="272"/>
      <c r="C16" s="259"/>
      <c r="D16" s="259"/>
      <c r="E16" s="260"/>
      <c r="F16" s="233"/>
      <c r="G16" s="233"/>
      <c r="H16" s="233"/>
    </row>
    <row r="17" spans="1:8" ht="12.75">
      <c r="A17" s="277" t="s">
        <v>40</v>
      </c>
      <c r="B17" s="272"/>
      <c r="C17" s="259"/>
      <c r="D17" s="259"/>
      <c r="E17" s="260"/>
      <c r="F17" s="256"/>
      <c r="G17" s="256"/>
      <c r="H17" s="233"/>
    </row>
    <row r="18" spans="1:8" ht="12.75">
      <c r="A18" s="277" t="s">
        <v>41</v>
      </c>
      <c r="B18" s="272"/>
      <c r="C18" s="259"/>
      <c r="D18" s="259"/>
      <c r="E18" s="260"/>
      <c r="F18" s="256"/>
      <c r="G18" s="256"/>
      <c r="H18" s="233"/>
    </row>
    <row r="19" spans="1:8" ht="12.75">
      <c r="A19" s="278" t="s">
        <v>48</v>
      </c>
      <c r="B19" s="272"/>
      <c r="C19" s="259"/>
      <c r="D19" s="259"/>
      <c r="E19" s="260"/>
      <c r="F19" s="256"/>
      <c r="G19" s="256"/>
      <c r="H19" s="233"/>
    </row>
    <row r="20" spans="1:8" ht="12.75">
      <c r="A20" s="277" t="s">
        <v>42</v>
      </c>
      <c r="B20" s="272"/>
      <c r="C20" s="258"/>
      <c r="D20" s="258"/>
      <c r="E20" s="262"/>
      <c r="F20" s="256"/>
      <c r="G20" s="256"/>
      <c r="H20" s="233"/>
    </row>
    <row r="21" spans="1:5" s="248" customFormat="1" ht="12.75">
      <c r="A21" s="278" t="s">
        <v>43</v>
      </c>
      <c r="B21" s="272"/>
      <c r="C21" s="258"/>
      <c r="D21" s="258"/>
      <c r="E21" s="262"/>
    </row>
    <row r="22" spans="1:8" ht="12.75">
      <c r="A22" s="277" t="s">
        <v>44</v>
      </c>
      <c r="B22" s="272"/>
      <c r="C22" s="258"/>
      <c r="D22" s="258"/>
      <c r="E22" s="262"/>
      <c r="F22" s="256"/>
      <c r="G22" s="256"/>
      <c r="H22" s="233"/>
    </row>
    <row r="23" spans="1:8" ht="12.75">
      <c r="A23" s="277" t="s">
        <v>45</v>
      </c>
      <c r="B23" s="272"/>
      <c r="C23" s="259"/>
      <c r="D23" s="259"/>
      <c r="E23" s="260"/>
      <c r="F23" s="233"/>
      <c r="G23" s="233"/>
      <c r="H23" s="233"/>
    </row>
    <row r="24" spans="1:8" ht="12.75">
      <c r="A24" s="279" t="s">
        <v>46</v>
      </c>
      <c r="B24" s="272"/>
      <c r="C24" s="259"/>
      <c r="D24" s="259"/>
      <c r="E24" s="260"/>
      <c r="F24" s="233"/>
      <c r="G24" s="233"/>
      <c r="H24" s="233"/>
    </row>
    <row r="25" spans="1:8" ht="12.75">
      <c r="A25" s="280" t="s">
        <v>52</v>
      </c>
      <c r="B25" s="272"/>
      <c r="C25" s="259"/>
      <c r="D25" s="259"/>
      <c r="E25" s="260"/>
      <c r="F25" s="233"/>
      <c r="G25" s="233"/>
      <c r="H25" s="233"/>
    </row>
    <row r="26" spans="1:8" ht="12.75">
      <c r="A26" s="277" t="s">
        <v>49</v>
      </c>
      <c r="B26" s="273"/>
      <c r="C26" s="257"/>
      <c r="D26" s="257"/>
      <c r="E26" s="263"/>
      <c r="F26" s="233"/>
      <c r="G26" s="233"/>
      <c r="H26" s="233"/>
    </row>
    <row r="27" spans="1:8" ht="13.5" thickBot="1">
      <c r="A27" s="281" t="s">
        <v>47</v>
      </c>
      <c r="B27" s="274"/>
      <c r="C27" s="264"/>
      <c r="D27" s="264"/>
      <c r="E27" s="265"/>
      <c r="F27" s="233"/>
      <c r="G27" s="233"/>
      <c r="H27" s="233"/>
    </row>
    <row r="28" spans="1:8" ht="12.75">
      <c r="A28" s="284"/>
      <c r="B28" s="284"/>
      <c r="C28" s="284"/>
      <c r="D28" s="284"/>
      <c r="E28" s="284"/>
      <c r="F28" s="233"/>
      <c r="G28" s="233"/>
      <c r="H28" s="233"/>
    </row>
    <row r="29" spans="1:5" ht="25.5" customHeight="1">
      <c r="A29" s="388" t="s">
        <v>83</v>
      </c>
      <c r="B29" s="388"/>
      <c r="C29" s="388"/>
      <c r="D29" s="388"/>
      <c r="E29" s="388"/>
    </row>
    <row r="30" ht="13.5" thickBot="1">
      <c r="A30" s="283"/>
    </row>
    <row r="31" spans="1:5" s="2" customFormat="1" ht="18" customHeight="1" thickBot="1">
      <c r="A31" s="389" t="s">
        <v>92</v>
      </c>
      <c r="B31" s="390"/>
      <c r="C31" s="390"/>
      <c r="D31" s="390"/>
      <c r="E31" s="391"/>
    </row>
    <row r="32" spans="1:5" ht="12.75">
      <c r="A32" s="289" t="s">
        <v>93</v>
      </c>
      <c r="B32" s="290"/>
      <c r="C32" s="392" t="s">
        <v>98</v>
      </c>
      <c r="D32" s="392"/>
      <c r="E32" s="382"/>
    </row>
    <row r="33" spans="1:5" ht="12.75">
      <c r="A33" s="74" t="s">
        <v>94</v>
      </c>
      <c r="B33" s="259"/>
      <c r="C33" s="393"/>
      <c r="D33" s="393"/>
      <c r="E33" s="383"/>
    </row>
    <row r="34" spans="1:5" ht="12.75">
      <c r="A34" s="261" t="s">
        <v>95</v>
      </c>
      <c r="B34" s="385"/>
      <c r="C34" s="386"/>
      <c r="D34" s="386"/>
      <c r="E34" s="387"/>
    </row>
    <row r="35" spans="1:5" ht="12.75">
      <c r="A35" s="74" t="s">
        <v>96</v>
      </c>
      <c r="B35" s="259"/>
      <c r="C35" s="394" t="s">
        <v>99</v>
      </c>
      <c r="D35" s="394"/>
      <c r="E35" s="383"/>
    </row>
    <row r="36" spans="1:5" ht="13.5" thickBot="1">
      <c r="A36" s="75" t="s">
        <v>97</v>
      </c>
      <c r="B36" s="285"/>
      <c r="C36" s="395"/>
      <c r="D36" s="395"/>
      <c r="E36" s="384"/>
    </row>
    <row r="37" spans="1:5" s="52" customFormat="1" ht="18" customHeight="1" thickBot="1">
      <c r="A37" s="286" t="s">
        <v>250</v>
      </c>
      <c r="B37" s="287">
        <f>SUM(B33:B36)</f>
        <v>0</v>
      </c>
      <c r="C37" s="381" t="s">
        <v>250</v>
      </c>
      <c r="D37" s="381"/>
      <c r="E37" s="288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4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35" customWidth="1"/>
    <col min="10" max="10" width="11.140625" style="35" customWidth="1"/>
    <col min="11" max="11" width="10.28125" style="35" customWidth="1"/>
    <col min="12" max="12" width="10.57421875" style="35" customWidth="1"/>
    <col min="13" max="13" width="9.140625" style="13" customWidth="1"/>
    <col min="14" max="14" width="9.00390625" style="13" customWidth="1"/>
  </cols>
  <sheetData>
    <row r="1" spans="11:13" ht="12.75">
      <c r="K1" s="419" t="s">
        <v>312</v>
      </c>
      <c r="L1" s="419"/>
      <c r="M1" s="419"/>
    </row>
    <row r="2" spans="11:13" ht="12.75">
      <c r="K2" s="419" t="s">
        <v>507</v>
      </c>
      <c r="L2" s="419"/>
      <c r="M2" s="419"/>
    </row>
    <row r="3" spans="11:12" ht="12.75">
      <c r="K3" s="13" t="s">
        <v>508</v>
      </c>
      <c r="L3" s="13"/>
    </row>
    <row r="4" spans="11:13" ht="12.75">
      <c r="K4" s="420" t="s">
        <v>104</v>
      </c>
      <c r="L4" s="420"/>
      <c r="M4" s="420"/>
    </row>
    <row r="5" spans="11:13" ht="12.75">
      <c r="K5" s="420" t="s">
        <v>84</v>
      </c>
      <c r="L5" s="420"/>
      <c r="M5" s="420"/>
    </row>
    <row r="8" spans="1:12" ht="15.75">
      <c r="A8" s="421" t="s">
        <v>313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10" ht="13.5" thickBot="1"/>
    <row r="11" spans="1:14" ht="12.75">
      <c r="A11" s="422" t="s">
        <v>299</v>
      </c>
      <c r="B11" s="406" t="s">
        <v>148</v>
      </c>
      <c r="C11" s="406"/>
      <c r="D11" s="427" t="s">
        <v>470</v>
      </c>
      <c r="E11" s="416" t="s">
        <v>251</v>
      </c>
      <c r="F11" s="417"/>
      <c r="G11" s="418"/>
      <c r="H11" s="440" t="s">
        <v>250</v>
      </c>
      <c r="I11" s="418" t="s">
        <v>143</v>
      </c>
      <c r="J11" s="439"/>
      <c r="K11" s="439"/>
      <c r="L11" s="439"/>
      <c r="M11" s="437" t="s">
        <v>471</v>
      </c>
      <c r="N11" s="434" t="s">
        <v>250</v>
      </c>
    </row>
    <row r="12" spans="1:14" ht="12.75">
      <c r="A12" s="423"/>
      <c r="B12" s="407"/>
      <c r="C12" s="407"/>
      <c r="D12" s="428"/>
      <c r="E12" s="430" t="s">
        <v>107</v>
      </c>
      <c r="F12" s="431"/>
      <c r="G12" s="432"/>
      <c r="H12" s="441"/>
      <c r="I12" s="414" t="s">
        <v>107</v>
      </c>
      <c r="J12" s="415"/>
      <c r="K12" s="415"/>
      <c r="L12" s="415"/>
      <c r="M12" s="415"/>
      <c r="N12" s="435"/>
    </row>
    <row r="13" spans="1:14" ht="60" customHeight="1">
      <c r="A13" s="423"/>
      <c r="B13" s="408" t="s">
        <v>102</v>
      </c>
      <c r="C13" s="410" t="s">
        <v>252</v>
      </c>
      <c r="D13" s="428"/>
      <c r="E13" s="425" t="s">
        <v>300</v>
      </c>
      <c r="F13" s="425" t="s">
        <v>301</v>
      </c>
      <c r="G13" s="426"/>
      <c r="H13" s="441"/>
      <c r="I13" s="443" t="s">
        <v>472</v>
      </c>
      <c r="J13" s="412" t="s">
        <v>474</v>
      </c>
      <c r="K13" s="412" t="s">
        <v>302</v>
      </c>
      <c r="L13" s="412" t="s">
        <v>473</v>
      </c>
      <c r="M13" s="415"/>
      <c r="N13" s="435"/>
    </row>
    <row r="14" spans="1:14" ht="36.75" thickBot="1">
      <c r="A14" s="424"/>
      <c r="B14" s="409"/>
      <c r="C14" s="411"/>
      <c r="D14" s="429"/>
      <c r="E14" s="433"/>
      <c r="F14" s="131" t="s">
        <v>310</v>
      </c>
      <c r="G14" s="132" t="s">
        <v>311</v>
      </c>
      <c r="H14" s="442"/>
      <c r="I14" s="444"/>
      <c r="J14" s="413"/>
      <c r="K14" s="413"/>
      <c r="L14" s="413"/>
      <c r="M14" s="438"/>
      <c r="N14" s="436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49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303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9" t="s">
        <v>304</v>
      </c>
      <c r="B17" s="71">
        <v>801</v>
      </c>
      <c r="C17" s="72">
        <v>80104</v>
      </c>
      <c r="D17" s="145"/>
      <c r="E17" s="37"/>
      <c r="F17" s="37"/>
      <c r="G17" s="146"/>
      <c r="H17" s="38">
        <f aca="true" t="shared" si="0" ref="H17:H25">SUM(D17:G17)</f>
        <v>0</v>
      </c>
      <c r="I17" s="42"/>
      <c r="J17" s="36"/>
      <c r="K17" s="36"/>
      <c r="L17" s="36"/>
      <c r="M17" s="143"/>
      <c r="N17" s="144">
        <f>SUM(K17:M17)</f>
        <v>0</v>
      </c>
    </row>
    <row r="18" spans="1:14" ht="18" customHeight="1">
      <c r="A18" s="9" t="s">
        <v>305</v>
      </c>
      <c r="B18" s="71">
        <v>801</v>
      </c>
      <c r="C18" s="72">
        <v>80104</v>
      </c>
      <c r="D18" s="145"/>
      <c r="E18" s="37"/>
      <c r="F18" s="37"/>
      <c r="G18" s="146"/>
      <c r="H18" s="38">
        <f t="shared" si="0"/>
        <v>0</v>
      </c>
      <c r="I18" s="42"/>
      <c r="J18" s="36"/>
      <c r="K18" s="36"/>
      <c r="L18" s="36"/>
      <c r="M18" s="143"/>
      <c r="N18" s="144">
        <f>SUM(K18:M18)</f>
        <v>0</v>
      </c>
    </row>
    <row r="19" spans="1:14" ht="18" customHeight="1">
      <c r="A19" s="9" t="s">
        <v>306</v>
      </c>
      <c r="B19" s="71">
        <v>801</v>
      </c>
      <c r="C19" s="72">
        <v>80104</v>
      </c>
      <c r="D19" s="145"/>
      <c r="E19" s="37"/>
      <c r="F19" s="37"/>
      <c r="G19" s="146"/>
      <c r="H19" s="38">
        <f t="shared" si="0"/>
        <v>0</v>
      </c>
      <c r="I19" s="42"/>
      <c r="J19" s="36"/>
      <c r="K19" s="36"/>
      <c r="L19" s="36"/>
      <c r="M19" s="143"/>
      <c r="N19" s="144">
        <f>SUM(K19:M19)</f>
        <v>0</v>
      </c>
    </row>
    <row r="20" spans="1:14" ht="18" customHeight="1">
      <c r="A20" s="9" t="s">
        <v>307</v>
      </c>
      <c r="B20" s="71">
        <v>801</v>
      </c>
      <c r="C20" s="72">
        <v>80104</v>
      </c>
      <c r="D20" s="145"/>
      <c r="E20" s="37"/>
      <c r="F20" s="37"/>
      <c r="G20" s="146"/>
      <c r="H20" s="38">
        <f t="shared" si="0"/>
        <v>0</v>
      </c>
      <c r="I20" s="42"/>
      <c r="J20" s="36"/>
      <c r="K20" s="36"/>
      <c r="L20" s="36"/>
      <c r="M20" s="143"/>
      <c r="N20" s="144">
        <f>SUM(K20:M20)</f>
        <v>0</v>
      </c>
    </row>
    <row r="21" spans="1:14" ht="18" customHeight="1" thickBot="1">
      <c r="A21" s="30" t="s">
        <v>308</v>
      </c>
      <c r="B21" s="164">
        <v>801</v>
      </c>
      <c r="C21" s="165">
        <v>80104</v>
      </c>
      <c r="D21" s="166"/>
      <c r="E21" s="40"/>
      <c r="F21" s="40"/>
      <c r="G21" s="167"/>
      <c r="H21" s="41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309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4">
        <f>SUM(H16:H21)</f>
        <v>0</v>
      </c>
      <c r="I22" s="250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314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315</v>
      </c>
      <c r="B24" s="74">
        <v>854</v>
      </c>
      <c r="C24" s="72">
        <v>85495</v>
      </c>
      <c r="D24" s="145"/>
      <c r="E24" s="37"/>
      <c r="F24" s="37"/>
      <c r="G24" s="146"/>
      <c r="H24" s="38">
        <f t="shared" si="0"/>
        <v>0</v>
      </c>
      <c r="I24" s="42"/>
      <c r="J24" s="36"/>
      <c r="K24" s="36"/>
      <c r="L24" s="36"/>
      <c r="M24" s="37"/>
      <c r="N24" s="38">
        <f>SUM(K24:M24)</f>
        <v>0</v>
      </c>
    </row>
    <row r="25" spans="1:14" ht="26.25" thickBot="1">
      <c r="A25" s="172" t="s">
        <v>316</v>
      </c>
      <c r="B25" s="75">
        <v>854</v>
      </c>
      <c r="C25" s="73">
        <v>85495</v>
      </c>
      <c r="D25" s="166"/>
      <c r="E25" s="40"/>
      <c r="F25" s="40"/>
      <c r="G25" s="167"/>
      <c r="H25" s="41">
        <f t="shared" si="0"/>
        <v>0</v>
      </c>
      <c r="I25" s="251"/>
      <c r="J25" s="39"/>
      <c r="K25" s="39"/>
      <c r="L25" s="148"/>
      <c r="M25" s="147"/>
      <c r="N25" s="41">
        <f>SUM(K25:M25)</f>
        <v>0</v>
      </c>
    </row>
    <row r="26" spans="1:14" ht="39" customHeight="1" thickBot="1">
      <c r="A26" s="81" t="s">
        <v>317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2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318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0"/>
      <c r="J27" s="151"/>
      <c r="K27" s="151"/>
      <c r="L27" s="151"/>
      <c r="M27" s="137"/>
      <c r="N27" s="138"/>
    </row>
    <row r="28" spans="1:14" ht="39" thickBot="1">
      <c r="A28" s="81" t="s">
        <v>161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3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420" t="s">
        <v>290</v>
      </c>
      <c r="K1" s="420"/>
      <c r="L1" s="420"/>
    </row>
    <row r="2" spans="10:12" ht="12.75">
      <c r="J2" s="420" t="s">
        <v>103</v>
      </c>
      <c r="K2" s="420"/>
      <c r="L2" s="420"/>
    </row>
    <row r="3" spans="10:12" ht="12.75">
      <c r="J3" s="420" t="s">
        <v>104</v>
      </c>
      <c r="K3" s="420"/>
      <c r="L3" s="420"/>
    </row>
    <row r="4" spans="10:12" ht="12.75">
      <c r="J4" s="420" t="s">
        <v>494</v>
      </c>
      <c r="K4" s="420"/>
      <c r="L4" s="420"/>
    </row>
    <row r="6" spans="1:12" ht="15.75">
      <c r="A6" s="462" t="s">
        <v>291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</row>
    <row r="7" spans="1:12" ht="15.75">
      <c r="A7" s="462" t="s">
        <v>292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</row>
    <row r="8" ht="13.5" thickBot="1"/>
    <row r="9" spans="1:12" ht="25.5" customHeight="1">
      <c r="A9" s="455" t="s">
        <v>259</v>
      </c>
      <c r="B9" s="456"/>
      <c r="C9" s="456"/>
      <c r="D9" s="457"/>
      <c r="E9" s="464" t="s">
        <v>253</v>
      </c>
      <c r="F9" s="456"/>
      <c r="G9" s="456"/>
      <c r="H9" s="456"/>
      <c r="I9" s="456"/>
      <c r="J9" s="456"/>
      <c r="K9" s="456"/>
      <c r="L9" s="457"/>
    </row>
    <row r="10" spans="1:12" ht="12.75">
      <c r="A10" s="458"/>
      <c r="B10" s="445"/>
      <c r="C10" s="445"/>
      <c r="D10" s="446"/>
      <c r="E10" s="447" t="s">
        <v>256</v>
      </c>
      <c r="F10" s="445"/>
      <c r="G10" s="445" t="s">
        <v>258</v>
      </c>
      <c r="H10" s="445"/>
      <c r="I10" s="445"/>
      <c r="J10" s="445"/>
      <c r="K10" s="445"/>
      <c r="L10" s="446"/>
    </row>
    <row r="11" spans="1:12" ht="13.5" thickBot="1">
      <c r="A11" s="459"/>
      <c r="B11" s="460"/>
      <c r="C11" s="460"/>
      <c r="D11" s="461"/>
      <c r="E11" s="43" t="s">
        <v>254</v>
      </c>
      <c r="F11" s="44" t="s">
        <v>257</v>
      </c>
      <c r="G11" s="44">
        <v>2003</v>
      </c>
      <c r="H11" s="44">
        <v>2004</v>
      </c>
      <c r="I11" s="44"/>
      <c r="J11" s="44"/>
      <c r="K11" s="44"/>
      <c r="L11" s="48"/>
    </row>
    <row r="12" spans="1:12" ht="13.5" thickBot="1">
      <c r="A12" s="452">
        <v>1</v>
      </c>
      <c r="B12" s="453"/>
      <c r="C12" s="453"/>
      <c r="D12" s="454"/>
      <c r="E12" s="54">
        <v>2</v>
      </c>
      <c r="F12" s="47">
        <v>3</v>
      </c>
      <c r="G12" s="47">
        <v>4</v>
      </c>
      <c r="H12" s="47">
        <v>5</v>
      </c>
      <c r="I12" s="47">
        <v>6</v>
      </c>
      <c r="J12" s="47">
        <v>7</v>
      </c>
      <c r="K12" s="47">
        <v>8</v>
      </c>
      <c r="L12" s="53">
        <v>9</v>
      </c>
    </row>
    <row r="13" spans="1:12" ht="25.5">
      <c r="A13" s="68" t="s">
        <v>260</v>
      </c>
      <c r="B13" s="69"/>
      <c r="C13" s="69"/>
      <c r="D13" s="70" t="s">
        <v>263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9" t="s">
        <v>261</v>
      </c>
      <c r="B14" s="5"/>
      <c r="C14" s="5"/>
      <c r="D14" s="55" t="s">
        <v>264</v>
      </c>
      <c r="E14" s="67">
        <f>E16+EE28+E29</f>
        <v>0</v>
      </c>
      <c r="F14" s="45">
        <f aca="true" t="shared" si="0" ref="F14:L14">F16+EF28+F29</f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55">
        <f t="shared" si="0"/>
        <v>0</v>
      </c>
    </row>
    <row r="15" spans="1:12" ht="12.75">
      <c r="A15" s="49"/>
      <c r="B15" s="5"/>
      <c r="C15" s="5"/>
      <c r="D15" s="55" t="s">
        <v>265</v>
      </c>
      <c r="E15" s="67"/>
      <c r="F15" s="45"/>
      <c r="G15" s="45"/>
      <c r="H15" s="45"/>
      <c r="I15" s="45"/>
      <c r="J15" s="45"/>
      <c r="K15" s="45"/>
      <c r="L15" s="55"/>
    </row>
    <row r="16" spans="1:12" ht="25.5" customHeight="1">
      <c r="A16" s="49"/>
      <c r="B16" s="5">
        <v>1</v>
      </c>
      <c r="C16" s="5"/>
      <c r="D16" s="55" t="s">
        <v>266</v>
      </c>
      <c r="E16" s="67">
        <f>SUM(E18:E27)</f>
        <v>0</v>
      </c>
      <c r="F16" s="45">
        <f aca="true" t="shared" si="1" ref="F16:L16">SUM(F18:F27)</f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55">
        <f t="shared" si="1"/>
        <v>0</v>
      </c>
    </row>
    <row r="17" spans="1:12" ht="12.75">
      <c r="A17" s="49"/>
      <c r="B17" s="5"/>
      <c r="C17" s="5"/>
      <c r="D17" s="55" t="s">
        <v>267</v>
      </c>
      <c r="E17" s="63"/>
      <c r="F17" s="45"/>
      <c r="G17" s="45"/>
      <c r="H17" s="45"/>
      <c r="I17" s="45"/>
      <c r="J17" s="45"/>
      <c r="K17" s="45"/>
      <c r="L17" s="64"/>
    </row>
    <row r="18" spans="1:12" ht="12.75">
      <c r="A18" s="49"/>
      <c r="B18" s="5"/>
      <c r="C18" s="5" t="s">
        <v>268</v>
      </c>
      <c r="D18" s="55" t="s">
        <v>278</v>
      </c>
      <c r="E18" s="63"/>
      <c r="F18" s="45"/>
      <c r="G18" s="45" t="s">
        <v>255</v>
      </c>
      <c r="H18" s="45"/>
      <c r="I18" s="45"/>
      <c r="J18" s="45"/>
      <c r="K18" s="45"/>
      <c r="L18" s="64"/>
    </row>
    <row r="19" spans="1:12" ht="12.75">
      <c r="A19" s="49"/>
      <c r="B19" s="5"/>
      <c r="C19" s="5" t="s">
        <v>269</v>
      </c>
      <c r="D19" s="55" t="s">
        <v>279</v>
      </c>
      <c r="E19" s="63"/>
      <c r="F19" s="45"/>
      <c r="G19" s="45"/>
      <c r="H19" s="45"/>
      <c r="I19" s="45"/>
      <c r="J19" s="45"/>
      <c r="K19" s="45"/>
      <c r="L19" s="64"/>
    </row>
    <row r="20" spans="1:12" ht="12.75">
      <c r="A20" s="49"/>
      <c r="B20" s="5"/>
      <c r="C20" s="5" t="s">
        <v>270</v>
      </c>
      <c r="D20" s="55" t="s">
        <v>280</v>
      </c>
      <c r="E20" s="63"/>
      <c r="F20" s="45"/>
      <c r="G20" s="45"/>
      <c r="H20" s="45"/>
      <c r="I20" s="45"/>
      <c r="J20" s="45"/>
      <c r="K20" s="45"/>
      <c r="L20" s="64"/>
    </row>
    <row r="21" spans="1:12" ht="12.75">
      <c r="A21" s="49"/>
      <c r="B21" s="5"/>
      <c r="C21" s="5" t="s">
        <v>271</v>
      </c>
      <c r="D21" s="55" t="s">
        <v>281</v>
      </c>
      <c r="E21" s="63"/>
      <c r="F21" s="45"/>
      <c r="G21" s="45"/>
      <c r="H21" s="45"/>
      <c r="I21" s="45"/>
      <c r="J21" s="45"/>
      <c r="K21" s="45"/>
      <c r="L21" s="64"/>
    </row>
    <row r="22" spans="1:12" ht="12.75">
      <c r="A22" s="49"/>
      <c r="B22" s="5"/>
      <c r="C22" s="5" t="s">
        <v>272</v>
      </c>
      <c r="D22" s="55" t="s">
        <v>282</v>
      </c>
      <c r="E22" s="63"/>
      <c r="F22" s="45"/>
      <c r="G22" s="45"/>
      <c r="H22" s="45"/>
      <c r="I22" s="45"/>
      <c r="J22" s="45"/>
      <c r="K22" s="45"/>
      <c r="L22" s="64"/>
    </row>
    <row r="23" spans="1:12" ht="12.75">
      <c r="A23" s="49"/>
      <c r="B23" s="5"/>
      <c r="C23" s="5" t="s">
        <v>273</v>
      </c>
      <c r="D23" s="55" t="s">
        <v>283</v>
      </c>
      <c r="E23" s="63"/>
      <c r="F23" s="45"/>
      <c r="G23" s="45"/>
      <c r="H23" s="45"/>
      <c r="I23" s="45"/>
      <c r="J23" s="45"/>
      <c r="K23" s="45"/>
      <c r="L23" s="64"/>
    </row>
    <row r="24" spans="1:12" ht="12.75">
      <c r="A24" s="49"/>
      <c r="B24" s="5"/>
      <c r="C24" s="5" t="s">
        <v>274</v>
      </c>
      <c r="D24" s="55" t="s">
        <v>284</v>
      </c>
      <c r="E24" s="63"/>
      <c r="F24" s="45"/>
      <c r="G24" s="45"/>
      <c r="H24" s="45"/>
      <c r="I24" s="45"/>
      <c r="J24" s="45"/>
      <c r="K24" s="45"/>
      <c r="L24" s="64"/>
    </row>
    <row r="25" spans="1:12" ht="12.75">
      <c r="A25" s="49"/>
      <c r="B25" s="5"/>
      <c r="C25" s="5" t="s">
        <v>275</v>
      </c>
      <c r="D25" s="55" t="s">
        <v>285</v>
      </c>
      <c r="E25" s="63"/>
      <c r="F25" s="45"/>
      <c r="G25" s="45"/>
      <c r="H25" s="45"/>
      <c r="I25" s="45"/>
      <c r="J25" s="45"/>
      <c r="K25" s="45"/>
      <c r="L25" s="64"/>
    </row>
    <row r="26" spans="1:12" ht="12.75">
      <c r="A26" s="49"/>
      <c r="B26" s="5"/>
      <c r="C26" s="5" t="s">
        <v>276</v>
      </c>
      <c r="D26" s="55" t="s">
        <v>286</v>
      </c>
      <c r="E26" s="63"/>
      <c r="F26" s="45"/>
      <c r="G26" s="45"/>
      <c r="H26" s="45"/>
      <c r="I26" s="45"/>
      <c r="J26" s="45"/>
      <c r="K26" s="45"/>
      <c r="L26" s="64"/>
    </row>
    <row r="27" spans="1:12" ht="12.75">
      <c r="A27" s="6"/>
      <c r="B27" s="7"/>
      <c r="C27" s="7" t="s">
        <v>277</v>
      </c>
      <c r="D27" s="56" t="s">
        <v>287</v>
      </c>
      <c r="E27" s="63"/>
      <c r="F27" s="45"/>
      <c r="G27" s="45"/>
      <c r="H27" s="45"/>
      <c r="I27" s="45"/>
      <c r="J27" s="45"/>
      <c r="K27" s="45"/>
      <c r="L27" s="64"/>
    </row>
    <row r="28" spans="1:12" ht="25.5">
      <c r="A28" s="49"/>
      <c r="B28" s="5">
        <v>2</v>
      </c>
      <c r="C28" s="5"/>
      <c r="D28" s="55" t="s">
        <v>288</v>
      </c>
      <c r="E28" s="63"/>
      <c r="F28" s="45"/>
      <c r="G28" s="45"/>
      <c r="H28" s="45"/>
      <c r="I28" s="45"/>
      <c r="J28" s="45"/>
      <c r="K28" s="45"/>
      <c r="L28" s="64"/>
    </row>
    <row r="29" spans="1:12" ht="26.25" thickBot="1">
      <c r="A29" s="57"/>
      <c r="B29" s="58">
        <v>3</v>
      </c>
      <c r="C29" s="58"/>
      <c r="D29" s="59" t="s">
        <v>289</v>
      </c>
      <c r="E29" s="65"/>
      <c r="F29" s="46"/>
      <c r="G29" s="46"/>
      <c r="H29" s="46"/>
      <c r="I29" s="46"/>
      <c r="J29" s="46"/>
      <c r="K29" s="46"/>
      <c r="L29" s="66"/>
    </row>
    <row r="30" spans="1:12" ht="41.25" customHeight="1">
      <c r="A30" s="455" t="s">
        <v>259</v>
      </c>
      <c r="B30" s="456"/>
      <c r="C30" s="456"/>
      <c r="D30" s="457"/>
      <c r="E30" s="463" t="s">
        <v>294</v>
      </c>
      <c r="F30" s="450"/>
      <c r="G30" s="450"/>
      <c r="H30" s="464"/>
      <c r="I30" s="449" t="s">
        <v>293</v>
      </c>
      <c r="J30" s="450"/>
      <c r="K30" s="450"/>
      <c r="L30" s="451"/>
    </row>
    <row r="31" spans="1:12" ht="12.75" customHeight="1">
      <c r="A31" s="458"/>
      <c r="B31" s="445"/>
      <c r="C31" s="445"/>
      <c r="D31" s="446"/>
      <c r="E31" s="447" t="s">
        <v>256</v>
      </c>
      <c r="F31" s="445"/>
      <c r="G31" s="448" t="s">
        <v>258</v>
      </c>
      <c r="H31" s="447"/>
      <c r="I31" s="448" t="s">
        <v>256</v>
      </c>
      <c r="J31" s="447"/>
      <c r="K31" s="448" t="s">
        <v>258</v>
      </c>
      <c r="L31" s="465"/>
    </row>
    <row r="32" spans="1:12" ht="13.5" thickBot="1">
      <c r="A32" s="459"/>
      <c r="B32" s="460"/>
      <c r="C32" s="460"/>
      <c r="D32" s="461"/>
      <c r="E32" s="43" t="s">
        <v>254</v>
      </c>
      <c r="F32" s="44" t="s">
        <v>257</v>
      </c>
      <c r="G32" s="44">
        <v>2003</v>
      </c>
      <c r="H32" s="44">
        <v>2004</v>
      </c>
      <c r="I32" s="44" t="s">
        <v>254</v>
      </c>
      <c r="J32" s="44" t="s">
        <v>257</v>
      </c>
      <c r="K32" s="44">
        <v>2003</v>
      </c>
      <c r="L32" s="48">
        <v>2004</v>
      </c>
    </row>
    <row r="33" spans="1:12" ht="13.5" thickBot="1">
      <c r="A33" s="452">
        <v>1</v>
      </c>
      <c r="B33" s="453"/>
      <c r="C33" s="453"/>
      <c r="D33" s="454"/>
      <c r="E33" s="54">
        <v>2</v>
      </c>
      <c r="F33" s="47">
        <v>3</v>
      </c>
      <c r="G33" s="47">
        <v>4</v>
      </c>
      <c r="H33" s="47">
        <v>5</v>
      </c>
      <c r="I33" s="47">
        <v>6</v>
      </c>
      <c r="J33" s="47">
        <v>7</v>
      </c>
      <c r="K33" s="47">
        <v>8</v>
      </c>
      <c r="L33" s="53">
        <v>9</v>
      </c>
    </row>
    <row r="34" spans="1:12" ht="25.5">
      <c r="A34" s="68" t="s">
        <v>260</v>
      </c>
      <c r="B34" s="69"/>
      <c r="C34" s="69"/>
      <c r="D34" s="70" t="s">
        <v>263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9" t="s">
        <v>261</v>
      </c>
      <c r="B35" s="5"/>
      <c r="C35" s="5"/>
      <c r="D35" s="55" t="s">
        <v>264</v>
      </c>
      <c r="E35" s="67">
        <f aca="true" t="shared" si="2" ref="E35:L35">E37+EE49+E50</f>
        <v>0</v>
      </c>
      <c r="F35" s="45">
        <f t="shared" si="2"/>
        <v>0</v>
      </c>
      <c r="G35" s="45">
        <f t="shared" si="2"/>
        <v>0</v>
      </c>
      <c r="H35" s="45">
        <f t="shared" si="2"/>
        <v>0</v>
      </c>
      <c r="I35" s="45">
        <f t="shared" si="2"/>
        <v>0</v>
      </c>
      <c r="J35" s="45">
        <f t="shared" si="2"/>
        <v>0</v>
      </c>
      <c r="K35" s="45">
        <f t="shared" si="2"/>
        <v>0</v>
      </c>
      <c r="L35" s="55">
        <f t="shared" si="2"/>
        <v>0</v>
      </c>
    </row>
    <row r="36" spans="1:12" ht="12.75">
      <c r="A36" s="49"/>
      <c r="B36" s="5"/>
      <c r="C36" s="5"/>
      <c r="D36" s="55" t="s">
        <v>265</v>
      </c>
      <c r="E36" s="67"/>
      <c r="F36" s="45"/>
      <c r="G36" s="45"/>
      <c r="H36" s="45"/>
      <c r="I36" s="45"/>
      <c r="J36" s="45"/>
      <c r="K36" s="45"/>
      <c r="L36" s="55"/>
    </row>
    <row r="37" spans="1:12" ht="12.75">
      <c r="A37" s="49"/>
      <c r="B37" s="5">
        <v>1</v>
      </c>
      <c r="C37" s="5"/>
      <c r="D37" s="55" t="s">
        <v>266</v>
      </c>
      <c r="E37" s="67">
        <f>SUM(E39:E48)</f>
        <v>0</v>
      </c>
      <c r="F37" s="45">
        <f aca="true" t="shared" si="3" ref="F37:L37">SUM(F39:F48)</f>
        <v>0</v>
      </c>
      <c r="G37" s="45">
        <f t="shared" si="3"/>
        <v>0</v>
      </c>
      <c r="H37" s="45">
        <f t="shared" si="3"/>
        <v>0</v>
      </c>
      <c r="I37" s="45">
        <f t="shared" si="3"/>
        <v>0</v>
      </c>
      <c r="J37" s="45">
        <f t="shared" si="3"/>
        <v>0</v>
      </c>
      <c r="K37" s="45">
        <f t="shared" si="3"/>
        <v>0</v>
      </c>
      <c r="L37" s="55">
        <f t="shared" si="3"/>
        <v>0</v>
      </c>
    </row>
    <row r="38" spans="1:12" ht="12.75">
      <c r="A38" s="49"/>
      <c r="B38" s="5"/>
      <c r="C38" s="5"/>
      <c r="D38" s="55" t="s">
        <v>267</v>
      </c>
      <c r="E38" s="63"/>
      <c r="F38" s="45"/>
      <c r="G38" s="45"/>
      <c r="H38" s="45"/>
      <c r="I38" s="45"/>
      <c r="J38" s="45"/>
      <c r="K38" s="45"/>
      <c r="L38" s="64"/>
    </row>
    <row r="39" spans="1:12" ht="12.75">
      <c r="A39" s="49"/>
      <c r="B39" s="5"/>
      <c r="C39" s="5" t="s">
        <v>268</v>
      </c>
      <c r="D39" s="55" t="s">
        <v>278</v>
      </c>
      <c r="E39" s="63"/>
      <c r="F39" s="45"/>
      <c r="G39" s="45" t="s">
        <v>255</v>
      </c>
      <c r="H39" s="45"/>
      <c r="I39" s="45"/>
      <c r="J39" s="45"/>
      <c r="K39" s="45"/>
      <c r="L39" s="64"/>
    </row>
    <row r="40" spans="1:12" ht="12.75">
      <c r="A40" s="49"/>
      <c r="B40" s="5"/>
      <c r="C40" s="5" t="s">
        <v>269</v>
      </c>
      <c r="D40" s="55" t="s">
        <v>279</v>
      </c>
      <c r="E40" s="63"/>
      <c r="F40" s="45"/>
      <c r="G40" s="45"/>
      <c r="H40" s="45"/>
      <c r="I40" s="45"/>
      <c r="J40" s="45"/>
      <c r="K40" s="45"/>
      <c r="L40" s="64"/>
    </row>
    <row r="41" spans="1:12" ht="12.75">
      <c r="A41" s="49"/>
      <c r="B41" s="5"/>
      <c r="C41" s="5" t="s">
        <v>270</v>
      </c>
      <c r="D41" s="55" t="s">
        <v>280</v>
      </c>
      <c r="E41" s="63"/>
      <c r="F41" s="45"/>
      <c r="G41" s="45"/>
      <c r="H41" s="45"/>
      <c r="I41" s="45"/>
      <c r="J41" s="45"/>
      <c r="K41" s="45"/>
      <c r="L41" s="64"/>
    </row>
    <row r="42" spans="1:12" ht="12.75">
      <c r="A42" s="49"/>
      <c r="B42" s="5"/>
      <c r="C42" s="5" t="s">
        <v>271</v>
      </c>
      <c r="D42" s="55" t="s">
        <v>281</v>
      </c>
      <c r="E42" s="63"/>
      <c r="F42" s="45"/>
      <c r="G42" s="45"/>
      <c r="H42" s="45"/>
      <c r="I42" s="45"/>
      <c r="J42" s="45"/>
      <c r="K42" s="45"/>
      <c r="L42" s="64"/>
    </row>
    <row r="43" spans="1:12" ht="12.75">
      <c r="A43" s="49"/>
      <c r="B43" s="5"/>
      <c r="C43" s="5" t="s">
        <v>272</v>
      </c>
      <c r="D43" s="55" t="s">
        <v>282</v>
      </c>
      <c r="E43" s="63"/>
      <c r="F43" s="45"/>
      <c r="G43" s="45"/>
      <c r="H43" s="45"/>
      <c r="I43" s="45"/>
      <c r="J43" s="45"/>
      <c r="K43" s="45"/>
      <c r="L43" s="64"/>
    </row>
    <row r="44" spans="1:12" ht="12.75">
      <c r="A44" s="49"/>
      <c r="B44" s="5"/>
      <c r="C44" s="5" t="s">
        <v>273</v>
      </c>
      <c r="D44" s="55" t="s">
        <v>283</v>
      </c>
      <c r="E44" s="63"/>
      <c r="F44" s="45"/>
      <c r="G44" s="45"/>
      <c r="H44" s="45"/>
      <c r="I44" s="45"/>
      <c r="J44" s="45"/>
      <c r="K44" s="45"/>
      <c r="L44" s="64"/>
    </row>
    <row r="45" spans="1:12" ht="12.75">
      <c r="A45" s="49"/>
      <c r="B45" s="5"/>
      <c r="C45" s="5" t="s">
        <v>274</v>
      </c>
      <c r="D45" s="55" t="s">
        <v>284</v>
      </c>
      <c r="E45" s="63"/>
      <c r="F45" s="45"/>
      <c r="G45" s="45"/>
      <c r="H45" s="45"/>
      <c r="I45" s="45"/>
      <c r="J45" s="45"/>
      <c r="K45" s="45"/>
      <c r="L45" s="64"/>
    </row>
    <row r="46" spans="1:12" ht="12.75">
      <c r="A46" s="49"/>
      <c r="B46" s="5"/>
      <c r="C46" s="5" t="s">
        <v>275</v>
      </c>
      <c r="D46" s="55" t="s">
        <v>285</v>
      </c>
      <c r="E46" s="63"/>
      <c r="F46" s="45"/>
      <c r="G46" s="45"/>
      <c r="H46" s="45"/>
      <c r="I46" s="45"/>
      <c r="J46" s="45"/>
      <c r="K46" s="45"/>
      <c r="L46" s="64"/>
    </row>
    <row r="47" spans="1:12" ht="12.75">
      <c r="A47" s="49"/>
      <c r="B47" s="5"/>
      <c r="C47" s="5" t="s">
        <v>276</v>
      </c>
      <c r="D47" s="55" t="s">
        <v>286</v>
      </c>
      <c r="E47" s="63"/>
      <c r="F47" s="45"/>
      <c r="G47" s="45"/>
      <c r="H47" s="45"/>
      <c r="I47" s="45"/>
      <c r="J47" s="45"/>
      <c r="K47" s="45"/>
      <c r="L47" s="64"/>
    </row>
    <row r="48" spans="1:12" ht="12.75">
      <c r="A48" s="6"/>
      <c r="B48" s="7"/>
      <c r="C48" s="7" t="s">
        <v>277</v>
      </c>
      <c r="D48" s="56" t="s">
        <v>287</v>
      </c>
      <c r="E48" s="63"/>
      <c r="F48" s="45"/>
      <c r="G48" s="45"/>
      <c r="H48" s="45"/>
      <c r="I48" s="45"/>
      <c r="J48" s="45"/>
      <c r="K48" s="45"/>
      <c r="L48" s="64"/>
    </row>
    <row r="49" spans="1:12" ht="25.5">
      <c r="A49" s="49"/>
      <c r="B49" s="5">
        <v>2</v>
      </c>
      <c r="C49" s="5"/>
      <c r="D49" s="55" t="s">
        <v>288</v>
      </c>
      <c r="E49" s="63"/>
      <c r="F49" s="45"/>
      <c r="G49" s="45"/>
      <c r="H49" s="45"/>
      <c r="I49" s="45"/>
      <c r="J49" s="45"/>
      <c r="K49" s="45"/>
      <c r="L49" s="64"/>
    </row>
    <row r="50" spans="1:12" ht="26.25" thickBot="1">
      <c r="A50" s="57"/>
      <c r="B50" s="58">
        <v>3</v>
      </c>
      <c r="C50" s="58"/>
      <c r="D50" s="59" t="s">
        <v>289</v>
      </c>
      <c r="E50" s="65"/>
      <c r="F50" s="46"/>
      <c r="G50" s="46"/>
      <c r="H50" s="46"/>
      <c r="I50" s="46"/>
      <c r="J50" s="46"/>
      <c r="K50" s="46"/>
      <c r="L50" s="66"/>
    </row>
    <row r="59" ht="13.5" thickBot="1"/>
    <row r="60" spans="1:12" ht="29.25" customHeight="1">
      <c r="A60" s="455" t="s">
        <v>259</v>
      </c>
      <c r="B60" s="456"/>
      <c r="C60" s="456"/>
      <c r="D60" s="457"/>
      <c r="E60" s="463" t="s">
        <v>296</v>
      </c>
      <c r="F60" s="450"/>
      <c r="G60" s="450"/>
      <c r="H60" s="464"/>
      <c r="I60" s="449" t="s">
        <v>295</v>
      </c>
      <c r="J60" s="450"/>
      <c r="K60" s="450"/>
      <c r="L60" s="451"/>
    </row>
    <row r="61" spans="1:12" ht="12.75">
      <c r="A61" s="458"/>
      <c r="B61" s="445"/>
      <c r="C61" s="445"/>
      <c r="D61" s="446"/>
      <c r="E61" s="447" t="s">
        <v>256</v>
      </c>
      <c r="F61" s="445"/>
      <c r="G61" s="448" t="s">
        <v>258</v>
      </c>
      <c r="H61" s="447"/>
      <c r="I61" s="448" t="s">
        <v>256</v>
      </c>
      <c r="J61" s="447"/>
      <c r="K61" s="448" t="s">
        <v>258</v>
      </c>
      <c r="L61" s="465"/>
    </row>
    <row r="62" spans="1:12" ht="13.5" thickBot="1">
      <c r="A62" s="459"/>
      <c r="B62" s="460"/>
      <c r="C62" s="460"/>
      <c r="D62" s="461"/>
      <c r="E62" s="43" t="s">
        <v>254</v>
      </c>
      <c r="F62" s="44" t="s">
        <v>257</v>
      </c>
      <c r="G62" s="44">
        <v>2003</v>
      </c>
      <c r="H62" s="44">
        <v>2004</v>
      </c>
      <c r="I62" s="44" t="s">
        <v>254</v>
      </c>
      <c r="J62" s="44" t="s">
        <v>257</v>
      </c>
      <c r="K62" s="44">
        <v>2003</v>
      </c>
      <c r="L62" s="48">
        <v>2004</v>
      </c>
    </row>
    <row r="63" spans="1:12" ht="13.5" thickBot="1">
      <c r="A63" s="452">
        <v>1</v>
      </c>
      <c r="B63" s="453"/>
      <c r="C63" s="453"/>
      <c r="D63" s="454"/>
      <c r="E63" s="54">
        <v>2</v>
      </c>
      <c r="F63" s="47">
        <v>3</v>
      </c>
      <c r="G63" s="47">
        <v>4</v>
      </c>
      <c r="H63" s="47">
        <v>5</v>
      </c>
      <c r="I63" s="47">
        <v>6</v>
      </c>
      <c r="J63" s="47">
        <v>7</v>
      </c>
      <c r="K63" s="47">
        <v>8</v>
      </c>
      <c r="L63" s="53">
        <v>9</v>
      </c>
    </row>
    <row r="64" spans="1:12" ht="25.5">
      <c r="A64" s="68" t="s">
        <v>260</v>
      </c>
      <c r="B64" s="69"/>
      <c r="C64" s="69"/>
      <c r="D64" s="70" t="s">
        <v>263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9" t="s">
        <v>261</v>
      </c>
      <c r="B65" s="5"/>
      <c r="C65" s="5"/>
      <c r="D65" s="55" t="s">
        <v>264</v>
      </c>
      <c r="E65" s="67">
        <f aca="true" t="shared" si="4" ref="E65:L65">E67+EE79+E80</f>
        <v>0</v>
      </c>
      <c r="F65" s="45">
        <f t="shared" si="4"/>
        <v>0</v>
      </c>
      <c r="G65" s="45">
        <f t="shared" si="4"/>
        <v>0</v>
      </c>
      <c r="H65" s="45">
        <f t="shared" si="4"/>
        <v>0</v>
      </c>
      <c r="I65" s="45">
        <f t="shared" si="4"/>
        <v>0</v>
      </c>
      <c r="J65" s="45">
        <f t="shared" si="4"/>
        <v>0</v>
      </c>
      <c r="K65" s="45">
        <f t="shared" si="4"/>
        <v>0</v>
      </c>
      <c r="L65" s="55">
        <f t="shared" si="4"/>
        <v>0</v>
      </c>
    </row>
    <row r="66" spans="1:12" ht="12.75">
      <c r="A66" s="49"/>
      <c r="B66" s="5"/>
      <c r="C66" s="5"/>
      <c r="D66" s="55" t="s">
        <v>265</v>
      </c>
      <c r="E66" s="67"/>
      <c r="F66" s="45"/>
      <c r="G66" s="45"/>
      <c r="H66" s="45"/>
      <c r="I66" s="45"/>
      <c r="J66" s="45"/>
      <c r="K66" s="45"/>
      <c r="L66" s="55"/>
    </row>
    <row r="67" spans="1:12" ht="12.75">
      <c r="A67" s="49"/>
      <c r="B67" s="5">
        <v>1</v>
      </c>
      <c r="C67" s="5"/>
      <c r="D67" s="55" t="s">
        <v>266</v>
      </c>
      <c r="E67" s="67">
        <f>SUM(E69:E78)</f>
        <v>0</v>
      </c>
      <c r="F67" s="45">
        <f aca="true" t="shared" si="5" ref="F67:L67">SUM(F69:F78)</f>
        <v>0</v>
      </c>
      <c r="G67" s="45">
        <f t="shared" si="5"/>
        <v>0</v>
      </c>
      <c r="H67" s="45">
        <f t="shared" si="5"/>
        <v>0</v>
      </c>
      <c r="I67" s="45">
        <f t="shared" si="5"/>
        <v>0</v>
      </c>
      <c r="J67" s="45">
        <f t="shared" si="5"/>
        <v>0</v>
      </c>
      <c r="K67" s="45">
        <f t="shared" si="5"/>
        <v>0</v>
      </c>
      <c r="L67" s="55">
        <f t="shared" si="5"/>
        <v>0</v>
      </c>
    </row>
    <row r="68" spans="1:12" ht="12.75">
      <c r="A68" s="49"/>
      <c r="B68" s="5"/>
      <c r="C68" s="5"/>
      <c r="D68" s="55" t="s">
        <v>267</v>
      </c>
      <c r="E68" s="63"/>
      <c r="F68" s="45"/>
      <c r="G68" s="45"/>
      <c r="H68" s="45"/>
      <c r="I68" s="45"/>
      <c r="J68" s="45"/>
      <c r="K68" s="45"/>
      <c r="L68" s="64"/>
    </row>
    <row r="69" spans="1:12" ht="12.75">
      <c r="A69" s="49"/>
      <c r="B69" s="5"/>
      <c r="C69" s="5" t="s">
        <v>268</v>
      </c>
      <c r="D69" s="55" t="s">
        <v>278</v>
      </c>
      <c r="E69" s="63"/>
      <c r="F69" s="45"/>
      <c r="G69" s="45" t="s">
        <v>255</v>
      </c>
      <c r="H69" s="45"/>
      <c r="I69" s="45"/>
      <c r="J69" s="45"/>
      <c r="K69" s="45"/>
      <c r="L69" s="64"/>
    </row>
    <row r="70" spans="1:12" ht="12.75">
      <c r="A70" s="49"/>
      <c r="B70" s="5"/>
      <c r="C70" s="5" t="s">
        <v>269</v>
      </c>
      <c r="D70" s="55" t="s">
        <v>279</v>
      </c>
      <c r="E70" s="63"/>
      <c r="F70" s="45"/>
      <c r="G70" s="45"/>
      <c r="H70" s="45"/>
      <c r="I70" s="45"/>
      <c r="J70" s="45"/>
      <c r="K70" s="45"/>
      <c r="L70" s="64"/>
    </row>
    <row r="71" spans="1:12" ht="12.75">
      <c r="A71" s="49"/>
      <c r="B71" s="5"/>
      <c r="C71" s="5" t="s">
        <v>270</v>
      </c>
      <c r="D71" s="55" t="s">
        <v>280</v>
      </c>
      <c r="E71" s="63"/>
      <c r="F71" s="45"/>
      <c r="G71" s="45"/>
      <c r="H71" s="45"/>
      <c r="I71" s="45"/>
      <c r="J71" s="45"/>
      <c r="K71" s="45"/>
      <c r="L71" s="64"/>
    </row>
    <row r="72" spans="1:12" ht="12.75">
      <c r="A72" s="49"/>
      <c r="B72" s="5"/>
      <c r="C72" s="5" t="s">
        <v>271</v>
      </c>
      <c r="D72" s="55" t="s">
        <v>281</v>
      </c>
      <c r="E72" s="63"/>
      <c r="F72" s="45"/>
      <c r="G72" s="45"/>
      <c r="H72" s="45"/>
      <c r="I72" s="45"/>
      <c r="J72" s="45"/>
      <c r="K72" s="45"/>
      <c r="L72" s="64"/>
    </row>
    <row r="73" spans="1:12" ht="12.75">
      <c r="A73" s="49"/>
      <c r="B73" s="5"/>
      <c r="C73" s="5" t="s">
        <v>272</v>
      </c>
      <c r="D73" s="55" t="s">
        <v>282</v>
      </c>
      <c r="E73" s="63"/>
      <c r="F73" s="45"/>
      <c r="G73" s="45"/>
      <c r="H73" s="45"/>
      <c r="I73" s="45"/>
      <c r="J73" s="45"/>
      <c r="K73" s="45"/>
      <c r="L73" s="64"/>
    </row>
    <row r="74" spans="1:12" ht="12.75">
      <c r="A74" s="49"/>
      <c r="B74" s="5"/>
      <c r="C74" s="5" t="s">
        <v>273</v>
      </c>
      <c r="D74" s="55" t="s">
        <v>283</v>
      </c>
      <c r="E74" s="63"/>
      <c r="F74" s="45"/>
      <c r="G74" s="45"/>
      <c r="H74" s="45"/>
      <c r="I74" s="45"/>
      <c r="J74" s="45"/>
      <c r="K74" s="45"/>
      <c r="L74" s="64"/>
    </row>
    <row r="75" spans="1:12" ht="12.75">
      <c r="A75" s="49"/>
      <c r="B75" s="5"/>
      <c r="C75" s="5" t="s">
        <v>274</v>
      </c>
      <c r="D75" s="55" t="s">
        <v>284</v>
      </c>
      <c r="E75" s="63"/>
      <c r="F75" s="45"/>
      <c r="G75" s="45"/>
      <c r="H75" s="45"/>
      <c r="I75" s="45"/>
      <c r="J75" s="45"/>
      <c r="K75" s="45"/>
      <c r="L75" s="64"/>
    </row>
    <row r="76" spans="1:12" ht="12.75">
      <c r="A76" s="49"/>
      <c r="B76" s="5"/>
      <c r="C76" s="5" t="s">
        <v>275</v>
      </c>
      <c r="D76" s="55" t="s">
        <v>285</v>
      </c>
      <c r="E76" s="63"/>
      <c r="F76" s="45"/>
      <c r="G76" s="45"/>
      <c r="H76" s="45"/>
      <c r="I76" s="45"/>
      <c r="J76" s="45"/>
      <c r="K76" s="45"/>
      <c r="L76" s="64"/>
    </row>
    <row r="77" spans="1:12" ht="12.75">
      <c r="A77" s="49"/>
      <c r="B77" s="5"/>
      <c r="C77" s="5" t="s">
        <v>276</v>
      </c>
      <c r="D77" s="55" t="s">
        <v>286</v>
      </c>
      <c r="E77" s="63"/>
      <c r="F77" s="45"/>
      <c r="G77" s="45"/>
      <c r="H77" s="45"/>
      <c r="I77" s="45"/>
      <c r="J77" s="45"/>
      <c r="K77" s="45"/>
      <c r="L77" s="64"/>
    </row>
    <row r="78" spans="1:12" ht="12.75">
      <c r="A78" s="6"/>
      <c r="B78" s="7"/>
      <c r="C78" s="7" t="s">
        <v>277</v>
      </c>
      <c r="D78" s="56" t="s">
        <v>287</v>
      </c>
      <c r="E78" s="63"/>
      <c r="F78" s="45"/>
      <c r="G78" s="45"/>
      <c r="H78" s="45"/>
      <c r="I78" s="45"/>
      <c r="J78" s="45"/>
      <c r="K78" s="45"/>
      <c r="L78" s="64"/>
    </row>
    <row r="79" spans="1:12" ht="25.5">
      <c r="A79" s="49"/>
      <c r="B79" s="5">
        <v>2</v>
      </c>
      <c r="C79" s="5"/>
      <c r="D79" s="55" t="s">
        <v>288</v>
      </c>
      <c r="E79" s="63"/>
      <c r="F79" s="45"/>
      <c r="G79" s="45"/>
      <c r="H79" s="45"/>
      <c r="I79" s="45"/>
      <c r="J79" s="45"/>
      <c r="K79" s="45"/>
      <c r="L79" s="64"/>
    </row>
    <row r="80" spans="1:12" ht="26.25" thickBot="1">
      <c r="A80" s="57"/>
      <c r="B80" s="58">
        <v>3</v>
      </c>
      <c r="C80" s="58"/>
      <c r="D80" s="59" t="s">
        <v>289</v>
      </c>
      <c r="E80" s="65"/>
      <c r="F80" s="46"/>
      <c r="G80" s="46"/>
      <c r="H80" s="46"/>
      <c r="I80" s="46"/>
      <c r="J80" s="46"/>
      <c r="K80" s="46"/>
      <c r="L80" s="66"/>
    </row>
    <row r="90" ht="13.5" thickBot="1"/>
    <row r="91" spans="1:12" ht="12.75">
      <c r="A91" s="455" t="s">
        <v>259</v>
      </c>
      <c r="B91" s="456"/>
      <c r="C91" s="456"/>
      <c r="D91" s="457"/>
      <c r="E91" s="463" t="s">
        <v>297</v>
      </c>
      <c r="F91" s="450"/>
      <c r="G91" s="450"/>
      <c r="H91" s="450"/>
      <c r="I91" s="450"/>
      <c r="J91" s="450"/>
      <c r="K91" s="450"/>
      <c r="L91" s="451"/>
    </row>
    <row r="92" spans="1:12" ht="12.75">
      <c r="A92" s="458"/>
      <c r="B92" s="445"/>
      <c r="C92" s="445"/>
      <c r="D92" s="446"/>
      <c r="E92" s="466" t="s">
        <v>298</v>
      </c>
      <c r="F92" s="467"/>
      <c r="G92" s="467"/>
      <c r="H92" s="467"/>
      <c r="I92" s="467"/>
      <c r="J92" s="467"/>
      <c r="K92" s="467"/>
      <c r="L92" s="468"/>
    </row>
    <row r="93" spans="1:12" ht="13.5" thickBot="1">
      <c r="A93" s="459"/>
      <c r="B93" s="460"/>
      <c r="C93" s="460"/>
      <c r="D93" s="461"/>
      <c r="E93" s="43" t="s">
        <v>254</v>
      </c>
      <c r="F93" s="44" t="s">
        <v>257</v>
      </c>
      <c r="G93" s="44">
        <v>2003</v>
      </c>
      <c r="H93" s="44">
        <v>2004</v>
      </c>
      <c r="I93" s="44"/>
      <c r="J93" s="44"/>
      <c r="K93" s="44"/>
      <c r="L93" s="48"/>
    </row>
    <row r="94" spans="1:12" ht="13.5" thickBot="1">
      <c r="A94" s="452">
        <v>1</v>
      </c>
      <c r="B94" s="453"/>
      <c r="C94" s="453"/>
      <c r="D94" s="454"/>
      <c r="E94" s="54">
        <v>2</v>
      </c>
      <c r="F94" s="47">
        <v>3</v>
      </c>
      <c r="G94" s="47">
        <v>4</v>
      </c>
      <c r="H94" s="47">
        <v>5</v>
      </c>
      <c r="I94" s="47">
        <v>6</v>
      </c>
      <c r="J94" s="47">
        <v>7</v>
      </c>
      <c r="K94" s="47">
        <v>8</v>
      </c>
      <c r="L94" s="53">
        <v>9</v>
      </c>
    </row>
    <row r="95" spans="1:12" ht="25.5">
      <c r="A95" s="68" t="s">
        <v>260</v>
      </c>
      <c r="B95" s="69"/>
      <c r="C95" s="69"/>
      <c r="D95" s="70" t="s">
        <v>263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9" t="s">
        <v>261</v>
      </c>
      <c r="B96" s="5"/>
      <c r="C96" s="5"/>
      <c r="D96" s="55" t="s">
        <v>264</v>
      </c>
      <c r="E96" s="67">
        <f aca="true" t="shared" si="6" ref="E96:L96">E98+EE110+E111</f>
        <v>0</v>
      </c>
      <c r="F96" s="45">
        <f t="shared" si="6"/>
        <v>0</v>
      </c>
      <c r="G96" s="45">
        <f t="shared" si="6"/>
        <v>0</v>
      </c>
      <c r="H96" s="45">
        <f t="shared" si="6"/>
        <v>0</v>
      </c>
      <c r="I96" s="45">
        <f t="shared" si="6"/>
        <v>0</v>
      </c>
      <c r="J96" s="45">
        <f t="shared" si="6"/>
        <v>0</v>
      </c>
      <c r="K96" s="45">
        <f t="shared" si="6"/>
        <v>0</v>
      </c>
      <c r="L96" s="55">
        <f t="shared" si="6"/>
        <v>0</v>
      </c>
    </row>
    <row r="97" spans="1:12" ht="12.75">
      <c r="A97" s="49"/>
      <c r="B97" s="5"/>
      <c r="C97" s="5"/>
      <c r="D97" s="55" t="s">
        <v>265</v>
      </c>
      <c r="E97" s="67"/>
      <c r="F97" s="45"/>
      <c r="G97" s="45"/>
      <c r="H97" s="45"/>
      <c r="I97" s="45"/>
      <c r="J97" s="45"/>
      <c r="K97" s="45"/>
      <c r="L97" s="55"/>
    </row>
    <row r="98" spans="1:12" ht="12.75">
      <c r="A98" s="49"/>
      <c r="B98" s="5">
        <v>1</v>
      </c>
      <c r="C98" s="5"/>
      <c r="D98" s="55" t="s">
        <v>266</v>
      </c>
      <c r="E98" s="67">
        <f>SUM(E100:E109)</f>
        <v>0</v>
      </c>
      <c r="F98" s="45">
        <f aca="true" t="shared" si="7" ref="F98:L98">SUM(F100:F109)</f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55">
        <f t="shared" si="7"/>
        <v>0</v>
      </c>
    </row>
    <row r="99" spans="1:12" ht="12.75">
      <c r="A99" s="49"/>
      <c r="B99" s="5"/>
      <c r="C99" s="5"/>
      <c r="D99" s="55" t="s">
        <v>267</v>
      </c>
      <c r="E99" s="63"/>
      <c r="F99" s="45"/>
      <c r="G99" s="45"/>
      <c r="H99" s="45"/>
      <c r="I99" s="45"/>
      <c r="J99" s="45"/>
      <c r="K99" s="45"/>
      <c r="L99" s="64"/>
    </row>
    <row r="100" spans="1:12" ht="12.75">
      <c r="A100" s="49"/>
      <c r="B100" s="5"/>
      <c r="C100" s="5" t="s">
        <v>268</v>
      </c>
      <c r="D100" s="55" t="s">
        <v>278</v>
      </c>
      <c r="E100" s="63"/>
      <c r="F100" s="45"/>
      <c r="G100" s="45" t="s">
        <v>255</v>
      </c>
      <c r="H100" s="45"/>
      <c r="I100" s="45"/>
      <c r="J100" s="45"/>
      <c r="K100" s="45"/>
      <c r="L100" s="64"/>
    </row>
    <row r="101" spans="1:12" ht="12.75">
      <c r="A101" s="49"/>
      <c r="B101" s="5"/>
      <c r="C101" s="5" t="s">
        <v>269</v>
      </c>
      <c r="D101" s="55" t="s">
        <v>279</v>
      </c>
      <c r="E101" s="63"/>
      <c r="F101" s="45"/>
      <c r="G101" s="45"/>
      <c r="H101" s="45"/>
      <c r="I101" s="45"/>
      <c r="J101" s="45"/>
      <c r="K101" s="45"/>
      <c r="L101" s="64"/>
    </row>
    <row r="102" spans="1:12" ht="12.75">
      <c r="A102" s="49"/>
      <c r="B102" s="5"/>
      <c r="C102" s="5" t="s">
        <v>270</v>
      </c>
      <c r="D102" s="55" t="s">
        <v>280</v>
      </c>
      <c r="E102" s="63"/>
      <c r="F102" s="45"/>
      <c r="G102" s="45"/>
      <c r="H102" s="45"/>
      <c r="I102" s="45"/>
      <c r="J102" s="45"/>
      <c r="K102" s="45"/>
      <c r="L102" s="64"/>
    </row>
    <row r="103" spans="1:12" ht="12.75">
      <c r="A103" s="49"/>
      <c r="B103" s="5"/>
      <c r="C103" s="5" t="s">
        <v>271</v>
      </c>
      <c r="D103" s="55" t="s">
        <v>281</v>
      </c>
      <c r="E103" s="63"/>
      <c r="F103" s="45"/>
      <c r="G103" s="45"/>
      <c r="H103" s="45"/>
      <c r="I103" s="45"/>
      <c r="J103" s="45"/>
      <c r="K103" s="45"/>
      <c r="L103" s="64"/>
    </row>
    <row r="104" spans="1:12" ht="12.75">
      <c r="A104" s="49"/>
      <c r="B104" s="5"/>
      <c r="C104" s="5" t="s">
        <v>272</v>
      </c>
      <c r="D104" s="55" t="s">
        <v>282</v>
      </c>
      <c r="E104" s="63"/>
      <c r="F104" s="45"/>
      <c r="G104" s="45"/>
      <c r="H104" s="45"/>
      <c r="I104" s="45"/>
      <c r="J104" s="45"/>
      <c r="K104" s="45"/>
      <c r="L104" s="64"/>
    </row>
    <row r="105" spans="1:12" ht="12.75">
      <c r="A105" s="49"/>
      <c r="B105" s="5"/>
      <c r="C105" s="5" t="s">
        <v>273</v>
      </c>
      <c r="D105" s="55" t="s">
        <v>283</v>
      </c>
      <c r="E105" s="63"/>
      <c r="F105" s="45"/>
      <c r="G105" s="45"/>
      <c r="H105" s="45"/>
      <c r="I105" s="45"/>
      <c r="J105" s="45"/>
      <c r="K105" s="45"/>
      <c r="L105" s="64"/>
    </row>
    <row r="106" spans="1:12" ht="12.75">
      <c r="A106" s="49"/>
      <c r="B106" s="5"/>
      <c r="C106" s="5" t="s">
        <v>274</v>
      </c>
      <c r="D106" s="55" t="s">
        <v>284</v>
      </c>
      <c r="E106" s="63"/>
      <c r="F106" s="45"/>
      <c r="G106" s="45"/>
      <c r="H106" s="45"/>
      <c r="I106" s="45"/>
      <c r="J106" s="45"/>
      <c r="K106" s="45"/>
      <c r="L106" s="64"/>
    </row>
    <row r="107" spans="1:12" ht="12.75">
      <c r="A107" s="49"/>
      <c r="B107" s="5"/>
      <c r="C107" s="5" t="s">
        <v>275</v>
      </c>
      <c r="D107" s="55" t="s">
        <v>285</v>
      </c>
      <c r="E107" s="63"/>
      <c r="F107" s="45"/>
      <c r="G107" s="45"/>
      <c r="H107" s="45"/>
      <c r="I107" s="45"/>
      <c r="J107" s="45"/>
      <c r="K107" s="45"/>
      <c r="L107" s="64"/>
    </row>
    <row r="108" spans="1:12" ht="12.75">
      <c r="A108" s="49"/>
      <c r="B108" s="5"/>
      <c r="C108" s="5" t="s">
        <v>276</v>
      </c>
      <c r="D108" s="55" t="s">
        <v>286</v>
      </c>
      <c r="E108" s="63"/>
      <c r="F108" s="45"/>
      <c r="G108" s="45"/>
      <c r="H108" s="45"/>
      <c r="I108" s="45"/>
      <c r="J108" s="45"/>
      <c r="K108" s="45"/>
      <c r="L108" s="64"/>
    </row>
    <row r="109" spans="1:12" ht="12.75">
      <c r="A109" s="6"/>
      <c r="B109" s="7"/>
      <c r="C109" s="7" t="s">
        <v>277</v>
      </c>
      <c r="D109" s="56" t="s">
        <v>287</v>
      </c>
      <c r="E109" s="63"/>
      <c r="F109" s="45"/>
      <c r="G109" s="45"/>
      <c r="H109" s="45"/>
      <c r="I109" s="45"/>
      <c r="J109" s="45"/>
      <c r="K109" s="45"/>
      <c r="L109" s="64"/>
    </row>
    <row r="110" spans="1:12" ht="25.5">
      <c r="A110" s="49"/>
      <c r="B110" s="5">
        <v>2</v>
      </c>
      <c r="C110" s="5"/>
      <c r="D110" s="55" t="s">
        <v>288</v>
      </c>
      <c r="E110" s="63"/>
      <c r="F110" s="45"/>
      <c r="G110" s="45"/>
      <c r="H110" s="45"/>
      <c r="I110" s="45"/>
      <c r="J110" s="45"/>
      <c r="K110" s="45"/>
      <c r="L110" s="64"/>
    </row>
    <row r="111" spans="1:12" ht="26.25" thickBot="1">
      <c r="A111" s="57"/>
      <c r="B111" s="58">
        <v>3</v>
      </c>
      <c r="C111" s="58"/>
      <c r="D111" s="59" t="s">
        <v>289</v>
      </c>
      <c r="E111" s="65"/>
      <c r="F111" s="46"/>
      <c r="G111" s="46"/>
      <c r="H111" s="46"/>
      <c r="I111" s="46"/>
      <c r="J111" s="46"/>
      <c r="K111" s="46"/>
      <c r="L111" s="66"/>
    </row>
  </sheetData>
  <sheetProtection/>
  <mergeCells count="31">
    <mergeCell ref="A94:D94"/>
    <mergeCell ref="E91:L91"/>
    <mergeCell ref="E92:L92"/>
    <mergeCell ref="A63:D63"/>
    <mergeCell ref="A91:D93"/>
    <mergeCell ref="K61:L61"/>
    <mergeCell ref="E60:H60"/>
    <mergeCell ref="I60:L60"/>
    <mergeCell ref="A12:D12"/>
    <mergeCell ref="G31:H31"/>
    <mergeCell ref="I61:J61"/>
    <mergeCell ref="E31:F31"/>
    <mergeCell ref="K31:L31"/>
    <mergeCell ref="G61:H61"/>
    <mergeCell ref="A30:D32"/>
    <mergeCell ref="J1:L1"/>
    <mergeCell ref="J3:L3"/>
    <mergeCell ref="J4:L4"/>
    <mergeCell ref="J2:L2"/>
    <mergeCell ref="A6:L6"/>
    <mergeCell ref="A60:D62"/>
    <mergeCell ref="A7:L7"/>
    <mergeCell ref="E61:F61"/>
    <mergeCell ref="E30:H30"/>
    <mergeCell ref="E9:L9"/>
    <mergeCell ref="G10:L10"/>
    <mergeCell ref="E10:F10"/>
    <mergeCell ref="I31:J31"/>
    <mergeCell ref="I30:L30"/>
    <mergeCell ref="A33:D33"/>
    <mergeCell ref="A9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4" customWidth="1"/>
    <col min="4" max="5" width="10.00390625" style="13" hidden="1" customWidth="1"/>
    <col min="6" max="6" width="22.7109375" style="13" customWidth="1"/>
    <col min="7" max="7" width="6.57421875" style="119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62" t="s">
        <v>340</v>
      </c>
      <c r="B2" s="462"/>
      <c r="C2" s="462"/>
      <c r="D2" s="462"/>
      <c r="E2" s="462"/>
      <c r="F2" s="462"/>
      <c r="G2" s="462"/>
      <c r="H2" s="462"/>
    </row>
    <row r="3" ht="13.5" thickBot="1"/>
    <row r="4" spans="1:8" ht="31.5" customHeight="1" thickBot="1">
      <c r="A4" s="118" t="s">
        <v>102</v>
      </c>
      <c r="B4" s="117" t="s">
        <v>252</v>
      </c>
      <c r="C4" s="16" t="s">
        <v>149</v>
      </c>
      <c r="D4" s="97" t="s">
        <v>341</v>
      </c>
      <c r="E4" s="116" t="s">
        <v>344</v>
      </c>
      <c r="F4" s="83" t="s">
        <v>342</v>
      </c>
      <c r="G4" s="120" t="s">
        <v>475</v>
      </c>
      <c r="H4" s="83" t="s">
        <v>343</v>
      </c>
    </row>
    <row r="5" spans="1:8" ht="12.75" customHeight="1" thickBot="1">
      <c r="A5" s="14" t="s">
        <v>447</v>
      </c>
      <c r="B5" s="15" t="s">
        <v>448</v>
      </c>
      <c r="C5" s="16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7" t="s">
        <v>105</v>
      </c>
      <c r="B6" s="18"/>
      <c r="C6" s="11" t="s">
        <v>106</v>
      </c>
      <c r="D6" s="23" t="e">
        <f>D7+D12+D17+#REF!</f>
        <v>#REF!</v>
      </c>
      <c r="E6" s="23" t="e">
        <f>E7+E12+E17+#REF!</f>
        <v>#REF!</v>
      </c>
      <c r="F6" s="23">
        <f>F7+F12+F17</f>
        <v>35000</v>
      </c>
      <c r="G6" s="121" t="e">
        <f>F6/E6*100</f>
        <v>#REF!</v>
      </c>
      <c r="H6" s="23">
        <f>H7+H12+H17</f>
        <v>0</v>
      </c>
    </row>
    <row r="7" spans="1:8" ht="12.75">
      <c r="A7" s="19"/>
      <c r="B7" s="20" t="s">
        <v>150</v>
      </c>
      <c r="C7" s="8" t="s">
        <v>151</v>
      </c>
      <c r="D7" s="24">
        <f>D9</f>
        <v>20000</v>
      </c>
      <c r="E7" s="96">
        <f>E9</f>
        <v>20000</v>
      </c>
      <c r="F7" s="24">
        <f>F9</f>
        <v>20000</v>
      </c>
      <c r="G7" s="122">
        <f>F7/E7*100</f>
        <v>100</v>
      </c>
      <c r="H7" s="24">
        <f>H9</f>
        <v>0</v>
      </c>
    </row>
    <row r="8" spans="1:8" ht="12.75">
      <c r="A8" s="19"/>
      <c r="B8" s="21"/>
      <c r="C8" s="9" t="s">
        <v>152</v>
      </c>
      <c r="D8" s="25"/>
      <c r="E8" s="94"/>
      <c r="F8" s="25"/>
      <c r="G8" s="123"/>
      <c r="H8" s="25"/>
    </row>
    <row r="9" spans="1:8" ht="12.75">
      <c r="A9" s="19"/>
      <c r="B9" s="21"/>
      <c r="C9" s="10" t="s">
        <v>153</v>
      </c>
      <c r="D9" s="26">
        <v>20000</v>
      </c>
      <c r="E9" s="94">
        <v>20000</v>
      </c>
      <c r="F9" s="25">
        <v>20000</v>
      </c>
      <c r="G9" s="123"/>
      <c r="H9" s="25"/>
    </row>
    <row r="10" spans="1:8" ht="12.75" customHeight="1">
      <c r="A10" s="19"/>
      <c r="B10" s="21"/>
      <c r="C10" s="10" t="s">
        <v>433</v>
      </c>
      <c r="D10" s="26">
        <v>20000</v>
      </c>
      <c r="E10" s="94">
        <v>20000</v>
      </c>
      <c r="F10" s="25">
        <v>20000</v>
      </c>
      <c r="G10" s="123"/>
      <c r="H10" s="25"/>
    </row>
    <row r="11" spans="1:8" ht="12.75">
      <c r="A11" s="19"/>
      <c r="B11" s="109"/>
      <c r="C11" s="10"/>
      <c r="D11" s="26"/>
      <c r="E11" s="94"/>
      <c r="F11" s="25"/>
      <c r="G11" s="123"/>
      <c r="H11" s="25"/>
    </row>
    <row r="12" spans="1:8" ht="12.75">
      <c r="A12" s="19"/>
      <c r="B12" s="22" t="s">
        <v>154</v>
      </c>
      <c r="C12" s="9" t="s">
        <v>155</v>
      </c>
      <c r="D12" s="25">
        <f>D14</f>
        <v>8000</v>
      </c>
      <c r="E12" s="94">
        <f>E14</f>
        <v>8000</v>
      </c>
      <c r="F12" s="25">
        <f>F14</f>
        <v>9000</v>
      </c>
      <c r="G12" s="123">
        <f>F12/E12*100</f>
        <v>112.5</v>
      </c>
      <c r="H12" s="25">
        <f>H14</f>
        <v>0</v>
      </c>
    </row>
    <row r="13" spans="1:8" ht="12.75">
      <c r="A13" s="19"/>
      <c r="B13" s="21"/>
      <c r="C13" s="9" t="s">
        <v>152</v>
      </c>
      <c r="D13" s="25"/>
      <c r="E13" s="94"/>
      <c r="F13" s="25"/>
      <c r="G13" s="123"/>
      <c r="H13" s="25"/>
    </row>
    <row r="14" spans="1:8" ht="12.75" customHeight="1">
      <c r="A14" s="19"/>
      <c r="B14" s="21"/>
      <c r="C14" s="10" t="s">
        <v>158</v>
      </c>
      <c r="D14" s="26">
        <v>8000</v>
      </c>
      <c r="E14" s="94">
        <v>8000</v>
      </c>
      <c r="F14" s="25">
        <v>9000</v>
      </c>
      <c r="G14" s="123"/>
      <c r="H14" s="25"/>
    </row>
    <row r="15" spans="1:8" ht="12.75" customHeight="1">
      <c r="A15" s="19"/>
      <c r="B15" s="21"/>
      <c r="C15" s="10" t="s">
        <v>434</v>
      </c>
      <c r="D15" s="26">
        <v>8000</v>
      </c>
      <c r="E15" s="94">
        <v>8000</v>
      </c>
      <c r="F15" s="25">
        <v>9000</v>
      </c>
      <c r="G15" s="123"/>
      <c r="H15" s="25"/>
    </row>
    <row r="16" spans="1:8" ht="12.75" customHeight="1">
      <c r="A16" s="19"/>
      <c r="B16" s="21"/>
      <c r="C16" s="10"/>
      <c r="D16" s="26"/>
      <c r="E16" s="94"/>
      <c r="F16" s="25"/>
      <c r="G16" s="123"/>
      <c r="H16" s="25"/>
    </row>
    <row r="17" spans="1:8" ht="12.75">
      <c r="A17" s="19"/>
      <c r="B17" s="22" t="s">
        <v>156</v>
      </c>
      <c r="C17" s="9" t="s">
        <v>157</v>
      </c>
      <c r="D17" s="25">
        <f>D19</f>
        <v>4680</v>
      </c>
      <c r="E17" s="94">
        <f>E19</f>
        <v>4680</v>
      </c>
      <c r="F17" s="25">
        <f>F19</f>
        <v>6000</v>
      </c>
      <c r="G17" s="123">
        <f>F17/E17*100</f>
        <v>128.2051282051282</v>
      </c>
      <c r="H17" s="25">
        <f>H19</f>
        <v>0</v>
      </c>
    </row>
    <row r="18" spans="1:8" ht="12.75">
      <c r="A18" s="19"/>
      <c r="B18" s="21"/>
      <c r="C18" s="9" t="s">
        <v>152</v>
      </c>
      <c r="D18" s="25"/>
      <c r="E18" s="94"/>
      <c r="F18" s="25"/>
      <c r="G18" s="123"/>
      <c r="H18" s="25"/>
    </row>
    <row r="19" spans="1:8" ht="12.75" customHeight="1">
      <c r="A19" s="19"/>
      <c r="B19" s="21"/>
      <c r="C19" s="9" t="s">
        <v>158</v>
      </c>
      <c r="D19" s="25">
        <v>4680</v>
      </c>
      <c r="E19" s="94">
        <v>4680</v>
      </c>
      <c r="F19" s="25">
        <f>F20+F21</f>
        <v>6000</v>
      </c>
      <c r="G19" s="123"/>
      <c r="H19" s="25"/>
    </row>
    <row r="20" spans="1:8" ht="12.75" customHeight="1">
      <c r="A20" s="19"/>
      <c r="B20" s="21"/>
      <c r="C20" s="10" t="s">
        <v>435</v>
      </c>
      <c r="D20" s="26"/>
      <c r="E20" s="94"/>
      <c r="F20" s="25">
        <v>1000</v>
      </c>
      <c r="G20" s="123"/>
      <c r="H20" s="25"/>
    </row>
    <row r="21" spans="1:8" ht="12.75" customHeight="1">
      <c r="A21" s="19"/>
      <c r="B21" s="21"/>
      <c r="C21" s="10" t="s">
        <v>515</v>
      </c>
      <c r="D21" s="26"/>
      <c r="E21" s="94"/>
      <c r="F21" s="25">
        <v>5000</v>
      </c>
      <c r="G21" s="123"/>
      <c r="H21" s="25"/>
    </row>
    <row r="22" spans="1:8" ht="12.75" customHeight="1" thickBot="1">
      <c r="A22" s="19"/>
      <c r="B22" s="21"/>
      <c r="C22" s="10"/>
      <c r="D22" s="26"/>
      <c r="E22" s="94"/>
      <c r="F22" s="25"/>
      <c r="G22" s="123"/>
      <c r="H22" s="25"/>
    </row>
    <row r="23" spans="1:8" ht="18" customHeight="1" thickBot="1">
      <c r="A23" s="17" t="s">
        <v>108</v>
      </c>
      <c r="B23" s="18"/>
      <c r="C23" s="11" t="s">
        <v>109</v>
      </c>
      <c r="D23" s="23" t="e">
        <f>D24+D29</f>
        <v>#REF!</v>
      </c>
      <c r="E23" s="92" t="e">
        <f>E24+E29</f>
        <v>#REF!</v>
      </c>
      <c r="F23" s="23">
        <f>F24+F29</f>
        <v>879318</v>
      </c>
      <c r="G23" s="121" t="e">
        <f>F23/E23*100</f>
        <v>#REF!</v>
      </c>
      <c r="H23" s="23">
        <f>H24+H29</f>
        <v>0</v>
      </c>
    </row>
    <row r="24" spans="1:8" ht="12.75">
      <c r="A24" s="19"/>
      <c r="B24" s="20" t="s">
        <v>159</v>
      </c>
      <c r="C24" s="8" t="s">
        <v>318</v>
      </c>
      <c r="D24" s="24" t="e">
        <f>D25+#REF!</f>
        <v>#REF!</v>
      </c>
      <c r="E24" s="24" t="e">
        <f>E25+#REF!</f>
        <v>#REF!</v>
      </c>
      <c r="F24" s="24">
        <f>F27</f>
        <v>154818</v>
      </c>
      <c r="G24" s="122" t="e">
        <f>F24/E24*100</f>
        <v>#REF!</v>
      </c>
      <c r="H24" s="24">
        <f>H27</f>
        <v>0</v>
      </c>
    </row>
    <row r="25" spans="1:8" ht="12.75">
      <c r="A25" s="19"/>
      <c r="B25" s="21"/>
      <c r="C25" s="8" t="s">
        <v>348</v>
      </c>
      <c r="D25" s="28">
        <f>D27</f>
        <v>151777</v>
      </c>
      <c r="E25" s="28">
        <f>E27</f>
        <v>151777</v>
      </c>
      <c r="F25" s="28">
        <f>F27</f>
        <v>154818</v>
      </c>
      <c r="G25" s="124"/>
      <c r="H25" s="28"/>
    </row>
    <row r="26" spans="1:8" ht="12.75">
      <c r="A26" s="19"/>
      <c r="B26" s="21"/>
      <c r="C26" s="9" t="s">
        <v>152</v>
      </c>
      <c r="D26" s="25"/>
      <c r="E26" s="94"/>
      <c r="F26" s="25"/>
      <c r="G26" s="123"/>
      <c r="H26" s="25"/>
    </row>
    <row r="27" spans="1:8" ht="12.75">
      <c r="A27" s="19"/>
      <c r="B27" s="21"/>
      <c r="C27" s="9" t="s">
        <v>153</v>
      </c>
      <c r="D27" s="25">
        <v>151777</v>
      </c>
      <c r="E27" s="25">
        <v>151777</v>
      </c>
      <c r="F27" s="25">
        <v>154818</v>
      </c>
      <c r="G27" s="123"/>
      <c r="H27" s="25"/>
    </row>
    <row r="28" spans="1:8" ht="12.75">
      <c r="A28" s="19"/>
      <c r="B28" s="21"/>
      <c r="C28" s="9"/>
      <c r="D28" s="25"/>
      <c r="E28" s="94"/>
      <c r="F28" s="25"/>
      <c r="G28" s="123"/>
      <c r="H28" s="25"/>
    </row>
    <row r="29" spans="1:8" ht="12.75">
      <c r="A29" s="19"/>
      <c r="B29" s="22" t="s">
        <v>160</v>
      </c>
      <c r="C29" s="9" t="s">
        <v>161</v>
      </c>
      <c r="D29" s="25">
        <f>D31+D33</f>
        <v>571737</v>
      </c>
      <c r="E29" s="94">
        <f>E31+E33</f>
        <v>571737</v>
      </c>
      <c r="F29" s="25">
        <f>F31+F33</f>
        <v>724500</v>
      </c>
      <c r="G29" s="123">
        <f>F29/E29*100</f>
        <v>126.7191033639593</v>
      </c>
      <c r="H29" s="25">
        <f>H31+H33</f>
        <v>0</v>
      </c>
    </row>
    <row r="30" spans="1:8" ht="12.75">
      <c r="A30" s="19"/>
      <c r="B30" s="21"/>
      <c r="C30" s="9" t="s">
        <v>152</v>
      </c>
      <c r="D30" s="25"/>
      <c r="E30" s="94"/>
      <c r="F30" s="25"/>
      <c r="G30" s="123"/>
      <c r="H30" s="25"/>
    </row>
    <row r="31" spans="1:8" ht="12.75">
      <c r="A31" s="19"/>
      <c r="B31" s="21"/>
      <c r="C31" s="9" t="s">
        <v>162</v>
      </c>
      <c r="D31" s="25">
        <f>D32</f>
        <v>11459</v>
      </c>
      <c r="E31" s="25">
        <f>E32</f>
        <v>11459</v>
      </c>
      <c r="F31" s="25">
        <f>F32</f>
        <v>13000</v>
      </c>
      <c r="G31" s="123"/>
      <c r="H31" s="25"/>
    </row>
    <row r="32" spans="1:8" ht="12.75">
      <c r="A32" s="19"/>
      <c r="B32" s="21"/>
      <c r="C32" s="9" t="s">
        <v>516</v>
      </c>
      <c r="D32" s="25">
        <v>11459</v>
      </c>
      <c r="E32" s="25">
        <v>11459</v>
      </c>
      <c r="F32" s="25">
        <v>13000</v>
      </c>
      <c r="G32" s="123"/>
      <c r="H32" s="25"/>
    </row>
    <row r="33" spans="1:8" ht="12.75">
      <c r="A33" s="19"/>
      <c r="B33" s="21"/>
      <c r="C33" s="9" t="s">
        <v>163</v>
      </c>
      <c r="D33" s="25">
        <f>SUM(D34:D38)</f>
        <v>560278</v>
      </c>
      <c r="E33" s="25">
        <f>SUM(E34:E38)</f>
        <v>560278</v>
      </c>
      <c r="F33" s="25">
        <f>SUM(F34:F45)</f>
        <v>711500</v>
      </c>
      <c r="G33" s="123"/>
      <c r="H33" s="25">
        <f>SUM(H34:H38)</f>
        <v>0</v>
      </c>
    </row>
    <row r="34" spans="1:8" ht="12.75">
      <c r="A34" s="19"/>
      <c r="B34" s="21"/>
      <c r="C34" s="9" t="s">
        <v>346</v>
      </c>
      <c r="D34" s="25">
        <v>174978</v>
      </c>
      <c r="E34" s="25">
        <v>174978</v>
      </c>
      <c r="F34" s="25">
        <v>180000</v>
      </c>
      <c r="G34" s="123"/>
      <c r="H34" s="25"/>
    </row>
    <row r="35" spans="1:8" ht="12.75" customHeight="1">
      <c r="A35" s="19"/>
      <c r="B35" s="21"/>
      <c r="C35" s="9" t="s">
        <v>514</v>
      </c>
      <c r="D35" s="25"/>
      <c r="E35" s="25"/>
      <c r="F35" s="25"/>
      <c r="G35" s="123"/>
      <c r="H35" s="25"/>
    </row>
    <row r="36" spans="1:8" ht="12.75" customHeight="1">
      <c r="A36" s="19"/>
      <c r="B36" s="21"/>
      <c r="C36" s="9" t="s">
        <v>437</v>
      </c>
      <c r="D36" s="25"/>
      <c r="E36" s="25"/>
      <c r="F36" s="25"/>
      <c r="G36" s="123"/>
      <c r="H36" s="25"/>
    </row>
    <row r="37" spans="1:8" ht="12.75">
      <c r="A37" s="19"/>
      <c r="B37" s="21"/>
      <c r="C37" s="9" t="s">
        <v>345</v>
      </c>
      <c r="D37" s="25">
        <v>75800</v>
      </c>
      <c r="E37" s="25">
        <v>75800</v>
      </c>
      <c r="F37" s="25">
        <v>80000</v>
      </c>
      <c r="G37" s="123"/>
      <c r="H37" s="25"/>
    </row>
    <row r="38" spans="1:8" ht="12.75" customHeight="1">
      <c r="A38" s="19"/>
      <c r="B38" s="21"/>
      <c r="C38" s="9" t="s">
        <v>398</v>
      </c>
      <c r="D38" s="25">
        <v>309500</v>
      </c>
      <c r="E38" s="25">
        <v>309500</v>
      </c>
      <c r="F38" s="25">
        <v>450000</v>
      </c>
      <c r="G38" s="123"/>
      <c r="H38" s="25"/>
    </row>
    <row r="39" spans="1:8" ht="12.75">
      <c r="A39" s="19"/>
      <c r="B39" s="21"/>
      <c r="C39" s="9" t="s">
        <v>477</v>
      </c>
      <c r="D39" s="25"/>
      <c r="E39" s="94"/>
      <c r="F39" s="25"/>
      <c r="G39" s="123"/>
      <c r="H39" s="25"/>
    </row>
    <row r="40" spans="1:8" ht="12.75">
      <c r="A40" s="19"/>
      <c r="B40" s="21"/>
      <c r="C40" s="9" t="s">
        <v>478</v>
      </c>
      <c r="D40" s="25"/>
      <c r="E40" s="94"/>
      <c r="F40" s="25"/>
      <c r="G40" s="123"/>
      <c r="H40" s="25"/>
    </row>
    <row r="41" spans="1:8" ht="12.75">
      <c r="A41" s="19"/>
      <c r="B41" s="21"/>
      <c r="C41" s="9" t="s">
        <v>480</v>
      </c>
      <c r="D41" s="25"/>
      <c r="E41" s="94"/>
      <c r="F41" s="25"/>
      <c r="G41" s="123"/>
      <c r="H41" s="25"/>
    </row>
    <row r="42" spans="1:8" ht="12.75">
      <c r="A42" s="19"/>
      <c r="B42" s="21"/>
      <c r="C42" s="9" t="s">
        <v>479</v>
      </c>
      <c r="D42" s="25"/>
      <c r="E42" s="94"/>
      <c r="F42" s="25"/>
      <c r="G42" s="123"/>
      <c r="H42" s="25"/>
    </row>
    <row r="43" spans="1:8" ht="12.75">
      <c r="A43" s="19"/>
      <c r="B43" s="21"/>
      <c r="C43" s="9" t="s">
        <v>481</v>
      </c>
      <c r="D43" s="25"/>
      <c r="E43" s="94"/>
      <c r="F43" s="25"/>
      <c r="G43" s="123"/>
      <c r="H43" s="25"/>
    </row>
    <row r="44" spans="1:8" ht="12.75">
      <c r="A44" s="19"/>
      <c r="B44" s="21"/>
      <c r="C44" s="9" t="s">
        <v>482</v>
      </c>
      <c r="D44" s="25"/>
      <c r="E44" s="94"/>
      <c r="F44" s="25"/>
      <c r="G44" s="123"/>
      <c r="H44" s="25"/>
    </row>
    <row r="45" spans="1:8" ht="12.75">
      <c r="A45" s="19"/>
      <c r="B45" s="21"/>
      <c r="C45" s="9" t="s">
        <v>476</v>
      </c>
      <c r="D45" s="25"/>
      <c r="E45" s="94"/>
      <c r="F45" s="25">
        <v>1500</v>
      </c>
      <c r="G45" s="123"/>
      <c r="H45" s="25"/>
    </row>
    <row r="46" spans="1:8" ht="13.5" thickBot="1">
      <c r="A46" s="19"/>
      <c r="B46" s="21"/>
      <c r="C46" s="9"/>
      <c r="D46" s="25"/>
      <c r="E46" s="94"/>
      <c r="F46" s="25"/>
      <c r="G46" s="123"/>
      <c r="H46" s="25"/>
    </row>
    <row r="47" spans="1:8" ht="18" customHeight="1" thickBot="1">
      <c r="A47" s="17" t="s">
        <v>110</v>
      </c>
      <c r="B47" s="18"/>
      <c r="C47" s="11" t="s">
        <v>111</v>
      </c>
      <c r="D47" s="23">
        <f>D48+D53+D62</f>
        <v>655309</v>
      </c>
      <c r="E47" s="92">
        <f>E48+E53+E62</f>
        <v>655309</v>
      </c>
      <c r="F47" s="23">
        <f>F48+F53+F62</f>
        <v>556000</v>
      </c>
      <c r="G47" s="121">
        <f>F47/E47*100</f>
        <v>84.84546984704926</v>
      </c>
      <c r="H47" s="23">
        <f>H48+H53+H62</f>
        <v>0</v>
      </c>
    </row>
    <row r="48" spans="1:8" ht="12.75" customHeight="1">
      <c r="A48" s="19"/>
      <c r="B48" s="20" t="s">
        <v>164</v>
      </c>
      <c r="C48" s="8" t="s">
        <v>165</v>
      </c>
      <c r="D48" s="28">
        <f>D50</f>
        <v>260000</v>
      </c>
      <c r="E48" s="93">
        <f>E50</f>
        <v>260000</v>
      </c>
      <c r="F48" s="28">
        <f>F50</f>
        <v>220000</v>
      </c>
      <c r="G48" s="124">
        <f>F48/E48*100</f>
        <v>84.61538461538461</v>
      </c>
      <c r="H48" s="28">
        <f>H50</f>
        <v>0</v>
      </c>
    </row>
    <row r="49" spans="1:8" ht="12.75">
      <c r="A49" s="19"/>
      <c r="B49" s="21"/>
      <c r="C49" s="9" t="s">
        <v>152</v>
      </c>
      <c r="D49" s="25"/>
      <c r="E49" s="94"/>
      <c r="F49" s="25"/>
      <c r="G49" s="123"/>
      <c r="H49" s="25"/>
    </row>
    <row r="50" spans="1:8" ht="12.75">
      <c r="A50" s="19"/>
      <c r="B50" s="21"/>
      <c r="C50" s="9" t="s">
        <v>166</v>
      </c>
      <c r="D50" s="25">
        <v>260000</v>
      </c>
      <c r="E50" s="25">
        <v>260000</v>
      </c>
      <c r="F50" s="25">
        <v>220000</v>
      </c>
      <c r="G50" s="123"/>
      <c r="H50" s="25"/>
    </row>
    <row r="51" spans="1:8" ht="12.75">
      <c r="A51" s="19"/>
      <c r="B51" s="21"/>
      <c r="C51" s="9" t="s">
        <v>450</v>
      </c>
      <c r="D51" s="25">
        <v>260000</v>
      </c>
      <c r="E51" s="25">
        <v>260000</v>
      </c>
      <c r="F51" s="25">
        <v>220000</v>
      </c>
      <c r="G51" s="123"/>
      <c r="H51" s="25"/>
    </row>
    <row r="52" spans="1:8" ht="12.75">
      <c r="A52" s="19"/>
      <c r="B52" s="21"/>
      <c r="C52" s="10"/>
      <c r="D52" s="26"/>
      <c r="E52" s="94"/>
      <c r="F52" s="25"/>
      <c r="G52" s="123"/>
      <c r="H52" s="25"/>
    </row>
    <row r="53" spans="1:8" ht="12.75" customHeight="1">
      <c r="A53" s="19"/>
      <c r="B53" s="22" t="s">
        <v>167</v>
      </c>
      <c r="C53" s="9" t="s">
        <v>168</v>
      </c>
      <c r="D53" s="25">
        <f>D55+D57</f>
        <v>165659</v>
      </c>
      <c r="E53" s="94">
        <v>165659</v>
      </c>
      <c r="F53" s="25">
        <f>F55+F57</f>
        <v>183500</v>
      </c>
      <c r="G53" s="123">
        <f>F53/E53*100</f>
        <v>110.76971368896346</v>
      </c>
      <c r="H53" s="25">
        <f>H55+H57</f>
        <v>0</v>
      </c>
    </row>
    <row r="54" spans="1:8" ht="12.75">
      <c r="A54" s="19"/>
      <c r="B54" s="21"/>
      <c r="C54" s="9" t="s">
        <v>152</v>
      </c>
      <c r="D54" s="25"/>
      <c r="E54" s="94"/>
      <c r="F54" s="25"/>
      <c r="G54" s="123"/>
      <c r="H54" s="25"/>
    </row>
    <row r="55" spans="1:8" ht="12.75">
      <c r="A55" s="19"/>
      <c r="B55" s="21"/>
      <c r="C55" s="9" t="s">
        <v>170</v>
      </c>
      <c r="D55" s="25">
        <v>150000</v>
      </c>
      <c r="E55" s="94">
        <v>150000</v>
      </c>
      <c r="F55" s="25">
        <f>+F56</f>
        <v>145000</v>
      </c>
      <c r="G55" s="123"/>
      <c r="H55" s="25"/>
    </row>
    <row r="56" spans="1:8" ht="12.75" customHeight="1">
      <c r="A56" s="19"/>
      <c r="B56" s="21"/>
      <c r="C56" s="9" t="s">
        <v>483</v>
      </c>
      <c r="D56" s="25"/>
      <c r="E56" s="94"/>
      <c r="F56" s="25">
        <v>145000</v>
      </c>
      <c r="G56" s="123"/>
      <c r="H56" s="25"/>
    </row>
    <row r="57" spans="1:8" ht="12.75">
      <c r="A57" s="19"/>
      <c r="B57" s="21"/>
      <c r="C57" s="9" t="s">
        <v>163</v>
      </c>
      <c r="D57" s="25">
        <v>15659</v>
      </c>
      <c r="E57" s="94">
        <v>15659</v>
      </c>
      <c r="F57" s="25">
        <f>F58+F59+F60</f>
        <v>38500</v>
      </c>
      <c r="G57" s="123"/>
      <c r="H57" s="25"/>
    </row>
    <row r="58" spans="1:8" ht="36.75" customHeight="1">
      <c r="A58" s="19"/>
      <c r="B58" s="21"/>
      <c r="C58" s="9" t="s">
        <v>351</v>
      </c>
      <c r="D58" s="25"/>
      <c r="E58" s="94"/>
      <c r="F58" s="25">
        <v>30000</v>
      </c>
      <c r="G58" s="123"/>
      <c r="H58" s="25"/>
    </row>
    <row r="59" spans="1:8" ht="25.5" customHeight="1">
      <c r="A59" s="19"/>
      <c r="B59" s="21"/>
      <c r="C59" s="9" t="s">
        <v>350</v>
      </c>
      <c r="D59" s="25"/>
      <c r="E59" s="94"/>
      <c r="F59" s="25">
        <v>8000</v>
      </c>
      <c r="G59" s="123"/>
      <c r="H59" s="25"/>
    </row>
    <row r="60" spans="1:8" ht="12.75">
      <c r="A60" s="19"/>
      <c r="B60" s="21"/>
      <c r="C60" s="9" t="s">
        <v>476</v>
      </c>
      <c r="D60" s="25"/>
      <c r="E60" s="94"/>
      <c r="F60" s="25">
        <v>500</v>
      </c>
      <c r="G60" s="123"/>
      <c r="H60" s="25"/>
    </row>
    <row r="61" spans="1:8" ht="12.75">
      <c r="A61" s="19"/>
      <c r="B61" s="21"/>
      <c r="C61" s="9"/>
      <c r="D61" s="25"/>
      <c r="E61" s="94"/>
      <c r="F61" s="25"/>
      <c r="G61" s="123"/>
      <c r="H61" s="25"/>
    </row>
    <row r="62" spans="1:8" ht="12.75">
      <c r="A62" s="19"/>
      <c r="B62" s="22" t="s">
        <v>169</v>
      </c>
      <c r="C62" s="9" t="s">
        <v>157</v>
      </c>
      <c r="D62" s="25">
        <f>D64+D68</f>
        <v>229650</v>
      </c>
      <c r="E62" s="94">
        <f>E64+E68</f>
        <v>229650</v>
      </c>
      <c r="F62" s="25">
        <f>F64+F68</f>
        <v>152500</v>
      </c>
      <c r="G62" s="123">
        <f>F62/E62*100</f>
        <v>66.40539952101024</v>
      </c>
      <c r="H62" s="25">
        <f>H64+H68</f>
        <v>0</v>
      </c>
    </row>
    <row r="63" spans="1:8" ht="12.75">
      <c r="A63" s="19"/>
      <c r="B63" s="21"/>
      <c r="C63" s="9" t="s">
        <v>152</v>
      </c>
      <c r="D63" s="25"/>
      <c r="E63" s="94"/>
      <c r="F63" s="25"/>
      <c r="G63" s="123"/>
      <c r="H63" s="25"/>
    </row>
    <row r="64" spans="1:8" ht="12.75">
      <c r="A64" s="19"/>
      <c r="B64" s="21"/>
      <c r="C64" s="9" t="s">
        <v>170</v>
      </c>
      <c r="D64" s="25">
        <v>186041</v>
      </c>
      <c r="E64" s="25">
        <v>186041</v>
      </c>
      <c r="F64" s="25">
        <f>SUM(F65:F67)</f>
        <v>138000</v>
      </c>
      <c r="G64" s="123"/>
      <c r="H64" s="25"/>
    </row>
    <row r="65" spans="1:8" ht="12.75" customHeight="1">
      <c r="A65" s="19"/>
      <c r="B65" s="21"/>
      <c r="C65" s="9" t="s">
        <v>352</v>
      </c>
      <c r="D65" s="25">
        <v>0</v>
      </c>
      <c r="E65" s="94">
        <v>0</v>
      </c>
      <c r="F65" s="25">
        <v>128000</v>
      </c>
      <c r="G65" s="123"/>
      <c r="H65" s="25"/>
    </row>
    <row r="66" spans="1:8" ht="12.75" customHeight="1">
      <c r="A66" s="19"/>
      <c r="B66" s="21"/>
      <c r="C66" s="9" t="s">
        <v>509</v>
      </c>
      <c r="D66" s="25"/>
      <c r="E66" s="94"/>
      <c r="F66" s="25">
        <v>5000</v>
      </c>
      <c r="G66" s="123"/>
      <c r="H66" s="25"/>
    </row>
    <row r="67" spans="1:8" ht="12.75" customHeight="1">
      <c r="A67" s="19"/>
      <c r="B67" s="21"/>
      <c r="C67" s="9" t="s">
        <v>510</v>
      </c>
      <c r="D67" s="25"/>
      <c r="E67" s="94"/>
      <c r="F67" s="25">
        <v>5000</v>
      </c>
      <c r="G67" s="123"/>
      <c r="H67" s="25"/>
    </row>
    <row r="68" spans="1:8" ht="12.75">
      <c r="A68" s="19"/>
      <c r="B68" s="21"/>
      <c r="C68" s="9" t="s">
        <v>163</v>
      </c>
      <c r="D68" s="25">
        <v>43609</v>
      </c>
      <c r="E68" s="25">
        <v>43609</v>
      </c>
      <c r="F68" s="25">
        <f>SUM(F69:F72)</f>
        <v>14500</v>
      </c>
      <c r="G68" s="123"/>
      <c r="H68" s="25">
        <f>SUM(H69:H71)</f>
        <v>0</v>
      </c>
    </row>
    <row r="69" spans="1:8" ht="12.75" customHeight="1">
      <c r="A69" s="19"/>
      <c r="B69" s="21"/>
      <c r="C69" s="10" t="s">
        <v>353</v>
      </c>
      <c r="D69" s="26">
        <v>12654</v>
      </c>
      <c r="E69" s="26">
        <v>12654</v>
      </c>
      <c r="F69" s="25">
        <v>7500</v>
      </c>
      <c r="G69" s="123"/>
      <c r="H69" s="25"/>
    </row>
    <row r="70" spans="1:8" ht="12.75" customHeight="1">
      <c r="A70" s="19"/>
      <c r="B70" s="21"/>
      <c r="C70" s="10" t="s">
        <v>451</v>
      </c>
      <c r="D70" s="26">
        <v>12222</v>
      </c>
      <c r="E70" s="26">
        <v>12222</v>
      </c>
      <c r="F70" s="25">
        <v>3000</v>
      </c>
      <c r="G70" s="123"/>
      <c r="H70" s="25"/>
    </row>
    <row r="71" spans="1:8" ht="25.5" customHeight="1">
      <c r="A71" s="19"/>
      <c r="B71" s="21"/>
      <c r="C71" s="10" t="s">
        <v>347</v>
      </c>
      <c r="D71" s="26">
        <v>1154</v>
      </c>
      <c r="E71" s="26">
        <v>1154</v>
      </c>
      <c r="F71" s="25">
        <v>3000</v>
      </c>
      <c r="G71" s="123"/>
      <c r="H71" s="25"/>
    </row>
    <row r="72" spans="1:8" ht="26.25" customHeight="1">
      <c r="A72" s="19"/>
      <c r="B72" s="21"/>
      <c r="C72" s="10" t="s">
        <v>452</v>
      </c>
      <c r="D72" s="26"/>
      <c r="E72" s="103"/>
      <c r="F72" s="25">
        <v>1000</v>
      </c>
      <c r="G72" s="123"/>
      <c r="H72" s="25"/>
    </row>
    <row r="73" spans="1:8" ht="13.5" thickBot="1">
      <c r="A73" s="19"/>
      <c r="B73" s="21"/>
      <c r="C73" s="10"/>
      <c r="D73" s="26"/>
      <c r="E73" s="94"/>
      <c r="F73" s="25"/>
      <c r="G73" s="123"/>
      <c r="H73" s="25"/>
    </row>
    <row r="74" spans="1:8" ht="18" customHeight="1" thickBot="1">
      <c r="A74" s="17" t="s">
        <v>112</v>
      </c>
      <c r="B74" s="18"/>
      <c r="C74" s="11" t="s">
        <v>113</v>
      </c>
      <c r="D74" s="23" t="e">
        <f>D75+D81+#REF!</f>
        <v>#REF!</v>
      </c>
      <c r="E74" s="92" t="e">
        <f>E75+E81+#REF!</f>
        <v>#REF!</v>
      </c>
      <c r="F74" s="23">
        <f>F75+F81</f>
        <v>36000</v>
      </c>
      <c r="G74" s="121" t="e">
        <f>F74/E74*100</f>
        <v>#REF!</v>
      </c>
      <c r="H74" s="23" t="e">
        <f>H75+H81+#REF!</f>
        <v>#REF!</v>
      </c>
    </row>
    <row r="75" spans="1:8" ht="12.75" customHeight="1">
      <c r="A75" s="19"/>
      <c r="B75" s="20" t="s">
        <v>171</v>
      </c>
      <c r="C75" s="8" t="s">
        <v>172</v>
      </c>
      <c r="D75" s="28">
        <f>D77</f>
        <v>85000</v>
      </c>
      <c r="E75" s="93">
        <f>E77</f>
        <v>85000</v>
      </c>
      <c r="F75" s="28">
        <f>F77</f>
        <v>13500</v>
      </c>
      <c r="G75" s="124">
        <f>F75/E75*100</f>
        <v>15.88235294117647</v>
      </c>
      <c r="H75" s="28">
        <f>H77</f>
        <v>0</v>
      </c>
    </row>
    <row r="76" spans="1:8" ht="12.75" customHeight="1">
      <c r="A76" s="19"/>
      <c r="B76" s="21"/>
      <c r="C76" s="9" t="s">
        <v>152</v>
      </c>
      <c r="D76" s="25"/>
      <c r="E76" s="94"/>
      <c r="F76" s="25"/>
      <c r="G76" s="123"/>
      <c r="H76" s="25"/>
    </row>
    <row r="77" spans="1:8" ht="12.75" customHeight="1">
      <c r="A77" s="19"/>
      <c r="B77" s="21"/>
      <c r="C77" s="9" t="s">
        <v>166</v>
      </c>
      <c r="D77" s="25">
        <v>85000</v>
      </c>
      <c r="E77" s="94">
        <v>85000</v>
      </c>
      <c r="F77" s="25">
        <f>SUM(F78:F79)</f>
        <v>13500</v>
      </c>
      <c r="G77" s="123"/>
      <c r="H77" s="25"/>
    </row>
    <row r="78" spans="1:8" ht="25.5" customHeight="1">
      <c r="A78" s="19"/>
      <c r="B78" s="21"/>
      <c r="C78" s="9" t="s">
        <v>354</v>
      </c>
      <c r="D78" s="25"/>
      <c r="E78" s="94"/>
      <c r="F78" s="25">
        <v>3500</v>
      </c>
      <c r="G78" s="123"/>
      <c r="H78" s="25"/>
    </row>
    <row r="79" spans="1:8" ht="12.75" customHeight="1">
      <c r="A79" s="19"/>
      <c r="B79" s="21"/>
      <c r="C79" s="9" t="s">
        <v>467</v>
      </c>
      <c r="D79" s="25"/>
      <c r="E79" s="94"/>
      <c r="F79" s="25">
        <v>10000</v>
      </c>
      <c r="G79" s="123"/>
      <c r="H79" s="25"/>
    </row>
    <row r="80" spans="1:8" ht="12.75">
      <c r="A80" s="19"/>
      <c r="B80" s="21"/>
      <c r="C80" s="9"/>
      <c r="D80" s="25"/>
      <c r="E80" s="94"/>
      <c r="F80" s="25"/>
      <c r="G80" s="123"/>
      <c r="H80" s="25"/>
    </row>
    <row r="81" spans="1:8" ht="12.75" customHeight="1">
      <c r="A81" s="19"/>
      <c r="B81" s="22" t="s">
        <v>173</v>
      </c>
      <c r="C81" s="9" t="s">
        <v>489</v>
      </c>
      <c r="D81" s="25">
        <f>D83</f>
        <v>16100</v>
      </c>
      <c r="E81" s="94">
        <f>E83</f>
        <v>16100</v>
      </c>
      <c r="F81" s="25">
        <f>F83</f>
        <v>22500</v>
      </c>
      <c r="G81" s="123">
        <f>F81/E81*100</f>
        <v>139.75155279503107</v>
      </c>
      <c r="H81" s="25">
        <f>H83</f>
        <v>0</v>
      </c>
    </row>
    <row r="82" spans="1:8" ht="12.75">
      <c r="A82" s="19"/>
      <c r="B82" s="21"/>
      <c r="C82" s="9" t="s">
        <v>152</v>
      </c>
      <c r="D82" s="25"/>
      <c r="E82" s="94"/>
      <c r="F82" s="25"/>
      <c r="G82" s="123"/>
      <c r="H82" s="25"/>
    </row>
    <row r="83" spans="1:8" ht="12.75" customHeight="1">
      <c r="A83" s="19"/>
      <c r="B83" s="21"/>
      <c r="C83" s="9" t="s">
        <v>174</v>
      </c>
      <c r="D83" s="25">
        <v>16100</v>
      </c>
      <c r="E83" s="25">
        <v>16100</v>
      </c>
      <c r="F83" s="25">
        <f>SUM(F84:F87)</f>
        <v>22500</v>
      </c>
      <c r="G83" s="123"/>
      <c r="H83" s="25"/>
    </row>
    <row r="84" spans="1:8" ht="36" customHeight="1">
      <c r="A84" s="19"/>
      <c r="B84" s="21"/>
      <c r="C84" s="9" t="s">
        <v>355</v>
      </c>
      <c r="D84" s="25"/>
      <c r="E84" s="25"/>
      <c r="F84" s="25"/>
      <c r="G84" s="123"/>
      <c r="H84" s="25"/>
    </row>
    <row r="85" spans="1:8" ht="12.75" customHeight="1">
      <c r="A85" s="19"/>
      <c r="B85" s="21"/>
      <c r="C85" s="9" t="s">
        <v>438</v>
      </c>
      <c r="D85" s="25"/>
      <c r="E85" s="94"/>
      <c r="F85" s="25">
        <v>15000</v>
      </c>
      <c r="G85" s="123"/>
      <c r="H85" s="25"/>
    </row>
    <row r="86" spans="1:8" ht="12.75">
      <c r="A86" s="19"/>
      <c r="B86" s="21"/>
      <c r="C86" s="9" t="s">
        <v>439</v>
      </c>
      <c r="D86" s="25"/>
      <c r="E86" s="94"/>
      <c r="F86" s="25">
        <v>5000</v>
      </c>
      <c r="G86" s="123"/>
      <c r="H86" s="25"/>
    </row>
    <row r="87" spans="1:8" ht="12.75" customHeight="1">
      <c r="A87" s="19"/>
      <c r="B87" s="21"/>
      <c r="C87" s="9" t="s">
        <v>440</v>
      </c>
      <c r="D87" s="25"/>
      <c r="E87" s="94"/>
      <c r="F87" s="25">
        <v>2500</v>
      </c>
      <c r="G87" s="123"/>
      <c r="H87" s="25"/>
    </row>
    <row r="88" spans="1:8" ht="13.5" thickBot="1">
      <c r="A88" s="19"/>
      <c r="B88" s="21"/>
      <c r="C88" s="9"/>
      <c r="D88" s="25"/>
      <c r="E88" s="94"/>
      <c r="F88" s="25"/>
      <c r="G88" s="123"/>
      <c r="H88" s="25"/>
    </row>
    <row r="89" spans="1:8" ht="18" customHeight="1" thickBot="1">
      <c r="A89" s="17" t="s">
        <v>114</v>
      </c>
      <c r="B89" s="18"/>
      <c r="C89" s="11" t="s">
        <v>115</v>
      </c>
      <c r="D89" s="23" t="e">
        <f>D90+#REF!+D96+D104+D126+#REF!</f>
        <v>#REF!</v>
      </c>
      <c r="E89" s="23" t="e">
        <f>E90+#REF!+E96+E104+E126+#REF!</f>
        <v>#REF!</v>
      </c>
      <c r="F89" s="23">
        <f>F90+F96+F104+F126</f>
        <v>2017078</v>
      </c>
      <c r="G89" s="121" t="e">
        <f>F89/E89*100</f>
        <v>#REF!</v>
      </c>
      <c r="H89" s="23" t="e">
        <f>H90+#REF!+H96+H104+H126</f>
        <v>#REF!</v>
      </c>
    </row>
    <row r="90" spans="1:8" ht="12.75" customHeight="1">
      <c r="A90" s="19"/>
      <c r="B90" s="20" t="s">
        <v>175</v>
      </c>
      <c r="C90" s="8" t="s">
        <v>147</v>
      </c>
      <c r="D90" s="24">
        <f>D92</f>
        <v>64903</v>
      </c>
      <c r="E90" s="96">
        <f>E92</f>
        <v>64903</v>
      </c>
      <c r="F90" s="24">
        <f>F92</f>
        <v>64479</v>
      </c>
      <c r="G90" s="122">
        <f>F90/E90*100</f>
        <v>99.3467174090566</v>
      </c>
      <c r="H90" s="24">
        <f>H92</f>
        <v>0</v>
      </c>
    </row>
    <row r="91" spans="1:8" ht="12.75">
      <c r="A91" s="19"/>
      <c r="B91" s="21"/>
      <c r="C91" s="9" t="s">
        <v>152</v>
      </c>
      <c r="D91" s="25"/>
      <c r="E91" s="94"/>
      <c r="F91" s="25"/>
      <c r="G91" s="123"/>
      <c r="H91" s="25"/>
    </row>
    <row r="92" spans="1:8" ht="12" customHeight="1">
      <c r="A92" s="19"/>
      <c r="B92" s="21"/>
      <c r="C92" s="9" t="s">
        <v>153</v>
      </c>
      <c r="D92" s="25">
        <v>64903</v>
      </c>
      <c r="E92" s="94">
        <v>64903</v>
      </c>
      <c r="F92" s="25">
        <v>64479</v>
      </c>
      <c r="G92" s="123"/>
      <c r="H92" s="25"/>
    </row>
    <row r="93" spans="1:8" ht="12" customHeight="1">
      <c r="A93" s="19"/>
      <c r="B93" s="21"/>
      <c r="C93" s="9" t="s">
        <v>152</v>
      </c>
      <c r="D93" s="25"/>
      <c r="E93" s="94"/>
      <c r="F93" s="25"/>
      <c r="G93" s="123"/>
      <c r="H93" s="25"/>
    </row>
    <row r="94" spans="1:8" ht="12" customHeight="1">
      <c r="A94" s="19"/>
      <c r="B94" s="21"/>
      <c r="C94" s="9" t="s">
        <v>176</v>
      </c>
      <c r="D94" s="25">
        <v>59200</v>
      </c>
      <c r="E94" s="94">
        <v>59200</v>
      </c>
      <c r="F94" s="25">
        <v>63479</v>
      </c>
      <c r="G94" s="123"/>
      <c r="H94" s="25"/>
    </row>
    <row r="95" spans="1:8" ht="12.75">
      <c r="A95" s="19"/>
      <c r="B95" s="21"/>
      <c r="C95" s="9"/>
      <c r="D95" s="25"/>
      <c r="E95" s="94"/>
      <c r="F95" s="25"/>
      <c r="G95" s="123"/>
      <c r="H95" s="25"/>
    </row>
    <row r="96" spans="1:8" ht="12.75">
      <c r="A96" s="19"/>
      <c r="B96" s="22" t="s">
        <v>177</v>
      </c>
      <c r="C96" s="9" t="s">
        <v>178</v>
      </c>
      <c r="D96" s="25">
        <f>D98</f>
        <v>85286</v>
      </c>
      <c r="E96" s="100">
        <f>E98</f>
        <v>85286</v>
      </c>
      <c r="F96" s="25">
        <f>F98</f>
        <v>110000</v>
      </c>
      <c r="G96" s="123">
        <f>F96/E96*100</f>
        <v>128.9777923692048</v>
      </c>
      <c r="H96" s="25">
        <f>H98</f>
        <v>0</v>
      </c>
    </row>
    <row r="97" spans="1:8" ht="12.75">
      <c r="A97" s="19"/>
      <c r="B97" s="21"/>
      <c r="C97" s="9" t="s">
        <v>107</v>
      </c>
      <c r="D97" s="25"/>
      <c r="E97" s="100"/>
      <c r="F97" s="25"/>
      <c r="G97" s="123"/>
      <c r="H97" s="25"/>
    </row>
    <row r="98" spans="1:8" ht="12.75">
      <c r="A98" s="19"/>
      <c r="B98" s="21"/>
      <c r="C98" s="9" t="s">
        <v>153</v>
      </c>
      <c r="D98" s="25">
        <v>85286</v>
      </c>
      <c r="E98" s="100">
        <v>85286</v>
      </c>
      <c r="F98" s="25">
        <f>SUM(F99:F102)</f>
        <v>110000</v>
      </c>
      <c r="G98" s="123"/>
      <c r="H98" s="25">
        <f>SUM(H99:H102)</f>
        <v>0</v>
      </c>
    </row>
    <row r="99" spans="1:8" ht="12.75">
      <c r="A99" s="19"/>
      <c r="B99" s="21"/>
      <c r="C99" s="9" t="s">
        <v>356</v>
      </c>
      <c r="D99" s="25">
        <v>78576</v>
      </c>
      <c r="E99" s="94">
        <v>78576</v>
      </c>
      <c r="F99" s="25">
        <v>83760</v>
      </c>
      <c r="G99" s="123"/>
      <c r="H99" s="25"/>
    </row>
    <row r="100" spans="1:8" ht="25.5" customHeight="1">
      <c r="A100" s="19"/>
      <c r="B100" s="21"/>
      <c r="C100" s="9" t="s">
        <v>357</v>
      </c>
      <c r="D100" s="25">
        <v>2710</v>
      </c>
      <c r="E100" s="94">
        <v>2360</v>
      </c>
      <c r="F100" s="25">
        <v>12740</v>
      </c>
      <c r="G100" s="123"/>
      <c r="H100" s="25"/>
    </row>
    <row r="101" spans="1:8" ht="12.75" customHeight="1">
      <c r="A101" s="19"/>
      <c r="B101" s="21"/>
      <c r="C101" s="9" t="s">
        <v>396</v>
      </c>
      <c r="D101" s="25">
        <v>3500</v>
      </c>
      <c r="E101" s="94">
        <v>3500</v>
      </c>
      <c r="F101" s="25">
        <v>12000</v>
      </c>
      <c r="G101" s="123"/>
      <c r="H101" s="25"/>
    </row>
    <row r="102" spans="1:8" ht="12.75">
      <c r="A102" s="19"/>
      <c r="B102" s="21"/>
      <c r="C102" s="9" t="s">
        <v>358</v>
      </c>
      <c r="D102" s="25">
        <v>500</v>
      </c>
      <c r="E102" s="94">
        <v>500</v>
      </c>
      <c r="F102" s="25">
        <v>1500</v>
      </c>
      <c r="G102" s="123"/>
      <c r="H102" s="25"/>
    </row>
    <row r="103" spans="1:8" ht="12.75">
      <c r="A103" s="19"/>
      <c r="B103" s="21"/>
      <c r="C103" s="9"/>
      <c r="D103" s="25"/>
      <c r="E103" s="94"/>
      <c r="F103" s="25"/>
      <c r="G103" s="123"/>
      <c r="H103" s="25"/>
    </row>
    <row r="104" spans="1:8" ht="12.75">
      <c r="A104" s="19"/>
      <c r="B104" s="22" t="s">
        <v>179</v>
      </c>
      <c r="C104" s="9" t="s">
        <v>180</v>
      </c>
      <c r="D104" s="25" t="e">
        <f>D106+D108</f>
        <v>#REF!</v>
      </c>
      <c r="E104" s="100" t="e">
        <f>E106+E108</f>
        <v>#REF!</v>
      </c>
      <c r="F104" s="25">
        <f>F106+F108</f>
        <v>1796088</v>
      </c>
      <c r="G104" s="123" t="e">
        <f>F104/E104*100</f>
        <v>#REF!</v>
      </c>
      <c r="H104" s="25">
        <f>H106+H108</f>
        <v>0</v>
      </c>
    </row>
    <row r="105" spans="1:8" ht="12.75">
      <c r="A105" s="19"/>
      <c r="B105" s="21"/>
      <c r="C105" s="9" t="s">
        <v>107</v>
      </c>
      <c r="D105" s="25"/>
      <c r="E105" s="94"/>
      <c r="F105" s="25"/>
      <c r="G105" s="123"/>
      <c r="H105" s="25"/>
    </row>
    <row r="106" spans="1:8" ht="12.75">
      <c r="A106" s="19"/>
      <c r="B106" s="21"/>
      <c r="C106" s="9" t="s">
        <v>170</v>
      </c>
      <c r="D106" s="25" t="e">
        <f>#REF!</f>
        <v>#REF!</v>
      </c>
      <c r="E106" s="100" t="e">
        <f>#REF!</f>
        <v>#REF!</v>
      </c>
      <c r="F106" s="25">
        <f>F107</f>
        <v>8000</v>
      </c>
      <c r="G106" s="123"/>
      <c r="H106" s="25"/>
    </row>
    <row r="107" spans="1:8" ht="12.75">
      <c r="A107" s="19"/>
      <c r="B107" s="21"/>
      <c r="C107" s="9" t="s">
        <v>375</v>
      </c>
      <c r="D107" s="25"/>
      <c r="E107" s="94"/>
      <c r="F107" s="25">
        <v>8000</v>
      </c>
      <c r="G107" s="123"/>
      <c r="H107" s="25"/>
    </row>
    <row r="108" spans="1:8" ht="12.75">
      <c r="A108" s="19"/>
      <c r="B108" s="21"/>
      <c r="C108" s="9" t="s">
        <v>163</v>
      </c>
      <c r="D108" s="25">
        <v>1707163</v>
      </c>
      <c r="E108" s="100">
        <f>SUM(E109:E122)</f>
        <v>1644371</v>
      </c>
      <c r="F108" s="25">
        <f>SUM(F109:F124)</f>
        <v>1788088</v>
      </c>
      <c r="G108" s="123"/>
      <c r="H108" s="25"/>
    </row>
    <row r="109" spans="1:8" ht="12.75" customHeight="1">
      <c r="A109" s="19"/>
      <c r="B109" s="21"/>
      <c r="C109" s="9" t="s">
        <v>359</v>
      </c>
      <c r="D109" s="25">
        <v>280</v>
      </c>
      <c r="E109" s="94">
        <v>280</v>
      </c>
      <c r="F109" s="25">
        <v>370</v>
      </c>
      <c r="G109" s="123"/>
      <c r="H109" s="25"/>
    </row>
    <row r="110" spans="1:8" ht="12.75" customHeight="1">
      <c r="A110" s="19"/>
      <c r="B110" s="21"/>
      <c r="C110" s="9" t="s">
        <v>360</v>
      </c>
      <c r="D110" s="25">
        <v>1078869</v>
      </c>
      <c r="E110" s="94">
        <v>1024168</v>
      </c>
      <c r="F110" s="25">
        <v>1120910</v>
      </c>
      <c r="G110" s="123"/>
      <c r="H110" s="25"/>
    </row>
    <row r="111" spans="1:8" ht="12.75">
      <c r="A111" s="19"/>
      <c r="B111" s="21"/>
      <c r="C111" s="9" t="s">
        <v>361</v>
      </c>
      <c r="D111" s="25">
        <v>74067</v>
      </c>
      <c r="E111" s="94">
        <v>74067</v>
      </c>
      <c r="F111" s="25">
        <v>89581</v>
      </c>
      <c r="G111" s="123"/>
      <c r="H111" s="25"/>
    </row>
    <row r="112" spans="1:8" ht="12.75" customHeight="1">
      <c r="A112" s="19"/>
      <c r="B112" s="21"/>
      <c r="C112" s="9" t="s">
        <v>466</v>
      </c>
      <c r="D112" s="25">
        <v>210350</v>
      </c>
      <c r="E112" s="94">
        <v>182108</v>
      </c>
      <c r="F112" s="25">
        <v>204743</v>
      </c>
      <c r="G112" s="123"/>
      <c r="H112" s="25"/>
    </row>
    <row r="113" spans="1:8" ht="12.75">
      <c r="A113" s="19"/>
      <c r="B113" s="21"/>
      <c r="C113" s="9" t="s">
        <v>362</v>
      </c>
      <c r="D113" s="25">
        <v>28823</v>
      </c>
      <c r="E113" s="94">
        <v>26344</v>
      </c>
      <c r="F113" s="25">
        <v>29114</v>
      </c>
      <c r="G113" s="123"/>
      <c r="H113" s="25"/>
    </row>
    <row r="114" spans="1:8" ht="12.75">
      <c r="A114" s="19"/>
      <c r="B114" s="21"/>
      <c r="C114" s="9" t="s">
        <v>363</v>
      </c>
      <c r="D114" s="25">
        <v>66776</v>
      </c>
      <c r="E114" s="94">
        <v>81456</v>
      </c>
      <c r="F114" s="25">
        <v>80000</v>
      </c>
      <c r="G114" s="123"/>
      <c r="H114" s="25"/>
    </row>
    <row r="115" spans="1:8" ht="25.5" customHeight="1">
      <c r="A115" s="19"/>
      <c r="B115" s="21"/>
      <c r="C115" s="9" t="s">
        <v>468</v>
      </c>
      <c r="D115" s="25"/>
      <c r="E115" s="94"/>
      <c r="F115" s="25"/>
      <c r="G115" s="123"/>
      <c r="H115" s="25"/>
    </row>
    <row r="116" spans="1:8" ht="12.75">
      <c r="A116" s="19"/>
      <c r="B116" s="21"/>
      <c r="C116" s="9" t="s">
        <v>364</v>
      </c>
      <c r="D116" s="25">
        <v>28700</v>
      </c>
      <c r="E116" s="94">
        <v>28700</v>
      </c>
      <c r="F116" s="25">
        <v>29300</v>
      </c>
      <c r="G116" s="123"/>
      <c r="H116" s="25"/>
    </row>
    <row r="117" spans="1:8" ht="12.75">
      <c r="A117" s="19"/>
      <c r="B117" s="21"/>
      <c r="C117" s="9" t="s">
        <v>365</v>
      </c>
      <c r="D117" s="25">
        <v>13900</v>
      </c>
      <c r="E117" s="94">
        <v>1500</v>
      </c>
      <c r="F117" s="25">
        <v>1500</v>
      </c>
      <c r="G117" s="123"/>
      <c r="H117" s="25"/>
    </row>
    <row r="118" spans="1:8" ht="12.75">
      <c r="A118" s="19"/>
      <c r="B118" s="21"/>
      <c r="C118" s="9" t="s">
        <v>366</v>
      </c>
      <c r="D118" s="25">
        <v>169300</v>
      </c>
      <c r="E118" s="94">
        <v>177600</v>
      </c>
      <c r="F118" s="25">
        <v>180000</v>
      </c>
      <c r="G118" s="123"/>
      <c r="H118" s="25"/>
    </row>
    <row r="119" spans="1:8" ht="12.75" customHeight="1">
      <c r="A119" s="19"/>
      <c r="B119" s="21"/>
      <c r="C119" s="9" t="s">
        <v>517</v>
      </c>
      <c r="D119" s="25"/>
      <c r="E119" s="94"/>
      <c r="F119" s="25"/>
      <c r="G119" s="123"/>
      <c r="H119" s="25"/>
    </row>
    <row r="120" spans="1:8" ht="12.75">
      <c r="A120" s="19"/>
      <c r="B120" s="21"/>
      <c r="C120" s="9" t="s">
        <v>367</v>
      </c>
      <c r="D120" s="25">
        <v>18300</v>
      </c>
      <c r="E120" s="94">
        <v>18300</v>
      </c>
      <c r="F120" s="25">
        <v>18300</v>
      </c>
      <c r="G120" s="123"/>
      <c r="H120" s="25"/>
    </row>
    <row r="121" spans="1:8" ht="12.75">
      <c r="A121" s="19"/>
      <c r="B121" s="21"/>
      <c r="C121" s="9" t="s">
        <v>368</v>
      </c>
      <c r="D121" s="25">
        <v>20300</v>
      </c>
      <c r="E121" s="94">
        <v>12000</v>
      </c>
      <c r="F121" s="25">
        <v>12240</v>
      </c>
      <c r="G121" s="123"/>
      <c r="H121" s="25"/>
    </row>
    <row r="122" spans="1:8" ht="12.75" customHeight="1">
      <c r="A122" s="19"/>
      <c r="B122" s="21"/>
      <c r="C122" s="9" t="s">
        <v>369</v>
      </c>
      <c r="D122" s="25">
        <v>17848</v>
      </c>
      <c r="E122" s="94">
        <v>17848</v>
      </c>
      <c r="F122" s="25">
        <v>21030</v>
      </c>
      <c r="G122" s="123"/>
      <c r="H122" s="25"/>
    </row>
    <row r="123" spans="1:8" ht="12.75" customHeight="1">
      <c r="A123" s="19"/>
      <c r="B123" s="21"/>
      <c r="C123" s="9" t="s">
        <v>399</v>
      </c>
      <c r="D123" s="25"/>
      <c r="E123" s="94"/>
      <c r="F123" s="25">
        <v>400</v>
      </c>
      <c r="G123" s="123"/>
      <c r="H123" s="25"/>
    </row>
    <row r="124" spans="1:8" ht="12.75">
      <c r="A124" s="19"/>
      <c r="B124" s="21"/>
      <c r="C124" s="9" t="s">
        <v>400</v>
      </c>
      <c r="D124" s="25"/>
      <c r="E124" s="94"/>
      <c r="F124" s="25">
        <v>600</v>
      </c>
      <c r="G124" s="123"/>
      <c r="H124" s="25"/>
    </row>
    <row r="125" spans="1:8" ht="12.75">
      <c r="A125" s="19"/>
      <c r="B125" s="21"/>
      <c r="C125" s="9"/>
      <c r="D125" s="25"/>
      <c r="E125" s="94"/>
      <c r="F125" s="25"/>
      <c r="G125" s="123"/>
      <c r="H125" s="25"/>
    </row>
    <row r="126" spans="1:8" ht="12.75">
      <c r="A126" s="19"/>
      <c r="B126" s="22" t="s">
        <v>181</v>
      </c>
      <c r="C126" s="9" t="s">
        <v>157</v>
      </c>
      <c r="D126" s="25">
        <f>D128</f>
        <v>20401</v>
      </c>
      <c r="E126" s="100">
        <f>E128</f>
        <v>20401</v>
      </c>
      <c r="F126" s="25">
        <f>F128</f>
        <v>46511</v>
      </c>
      <c r="G126" s="123">
        <f>F126/E126*100</f>
        <v>227.9839223567472</v>
      </c>
      <c r="H126" s="25">
        <f>H128</f>
        <v>0</v>
      </c>
    </row>
    <row r="127" spans="1:8" ht="12.75">
      <c r="A127" s="19"/>
      <c r="B127" s="21"/>
      <c r="C127" s="9" t="s">
        <v>107</v>
      </c>
      <c r="D127" s="25"/>
      <c r="E127" s="94"/>
      <c r="F127" s="25"/>
      <c r="G127" s="123"/>
      <c r="H127" s="25"/>
    </row>
    <row r="128" spans="1:8" ht="12.75">
      <c r="A128" s="19"/>
      <c r="B128" s="21"/>
      <c r="C128" s="9" t="s">
        <v>153</v>
      </c>
      <c r="D128" s="25">
        <f>D129</f>
        <v>20401</v>
      </c>
      <c r="E128" s="100">
        <f>E129</f>
        <v>20401</v>
      </c>
      <c r="F128" s="25">
        <f>F129+F133</f>
        <v>46511</v>
      </c>
      <c r="G128" s="123"/>
      <c r="H128" s="25"/>
    </row>
    <row r="129" spans="1:8" ht="12.75">
      <c r="A129" s="19"/>
      <c r="B129" s="21"/>
      <c r="C129" s="9" t="s">
        <v>373</v>
      </c>
      <c r="D129" s="25">
        <f>SUM(D130:D132)</f>
        <v>20401</v>
      </c>
      <c r="E129" s="100">
        <f>SUM(E130:E132)</f>
        <v>20401</v>
      </c>
      <c r="F129" s="25">
        <f>SUM(F130:F132)</f>
        <v>21511</v>
      </c>
      <c r="G129" s="123"/>
      <c r="H129" s="25"/>
    </row>
    <row r="130" spans="1:8" ht="12.75" customHeight="1">
      <c r="A130" s="19"/>
      <c r="B130" s="21"/>
      <c r="C130" s="9" t="s">
        <v>441</v>
      </c>
      <c r="D130" s="25">
        <v>9326</v>
      </c>
      <c r="E130" s="100">
        <v>9326</v>
      </c>
      <c r="F130" s="25">
        <v>9586</v>
      </c>
      <c r="G130" s="123"/>
      <c r="H130" s="25"/>
    </row>
    <row r="131" spans="1:8" ht="12.75" customHeight="1">
      <c r="A131" s="19"/>
      <c r="B131" s="21"/>
      <c r="C131" s="9" t="s">
        <v>442</v>
      </c>
      <c r="D131" s="25">
        <v>2915</v>
      </c>
      <c r="E131" s="100">
        <v>2915</v>
      </c>
      <c r="F131" s="25">
        <v>2923</v>
      </c>
      <c r="G131" s="123"/>
      <c r="H131" s="25"/>
    </row>
    <row r="132" spans="1:8" ht="12.75" customHeight="1">
      <c r="A132" s="19"/>
      <c r="B132" s="21"/>
      <c r="C132" s="9" t="s">
        <v>443</v>
      </c>
      <c r="D132" s="25">
        <v>8160</v>
      </c>
      <c r="E132" s="100">
        <v>8160</v>
      </c>
      <c r="F132" s="25">
        <v>9002</v>
      </c>
      <c r="G132" s="123"/>
      <c r="H132" s="25"/>
    </row>
    <row r="133" spans="1:8" ht="12.75">
      <c r="A133" s="19"/>
      <c r="B133" s="21"/>
      <c r="C133" s="9" t="s">
        <v>453</v>
      </c>
      <c r="D133" s="25"/>
      <c r="E133" s="94"/>
      <c r="F133" s="25">
        <v>25000</v>
      </c>
      <c r="G133" s="123"/>
      <c r="H133" s="25"/>
    </row>
    <row r="134" spans="1:8" ht="13.5" thickBot="1">
      <c r="A134" s="19"/>
      <c r="B134" s="21"/>
      <c r="C134" s="9"/>
      <c r="D134" s="25"/>
      <c r="E134" s="94"/>
      <c r="F134" s="25"/>
      <c r="G134" s="123"/>
      <c r="H134" s="25"/>
    </row>
    <row r="135" spans="1:8" ht="27" customHeight="1" thickBot="1">
      <c r="A135" s="17" t="s">
        <v>116</v>
      </c>
      <c r="B135" s="18"/>
      <c r="C135" s="11" t="s">
        <v>117</v>
      </c>
      <c r="D135" s="23" t="e">
        <f>D136+#REF!</f>
        <v>#REF!</v>
      </c>
      <c r="E135" s="23" t="e">
        <f>E136+#REF!</f>
        <v>#REF!</v>
      </c>
      <c r="F135" s="23">
        <f>F136</f>
        <v>1800</v>
      </c>
      <c r="G135" s="121" t="e">
        <f>F135/E135*100</f>
        <v>#REF!</v>
      </c>
      <c r="H135" s="23">
        <f>H136</f>
        <v>0</v>
      </c>
    </row>
    <row r="136" spans="1:8" ht="12.75" customHeight="1">
      <c r="A136" s="19"/>
      <c r="B136" s="20" t="s">
        <v>182</v>
      </c>
      <c r="C136" s="8" t="s">
        <v>183</v>
      </c>
      <c r="D136" s="28">
        <f>D138</f>
        <v>1700</v>
      </c>
      <c r="E136" s="28">
        <f>E138</f>
        <v>1700</v>
      </c>
      <c r="F136" s="28">
        <f>F138</f>
        <v>1800</v>
      </c>
      <c r="G136" s="124">
        <f>F136/E136*100</f>
        <v>105.88235294117648</v>
      </c>
      <c r="H136" s="28">
        <f>H138</f>
        <v>0</v>
      </c>
    </row>
    <row r="137" spans="1:8" ht="12.75">
      <c r="A137" s="19"/>
      <c r="B137" s="21"/>
      <c r="C137" s="8" t="s">
        <v>107</v>
      </c>
      <c r="D137" s="28"/>
      <c r="E137" s="93"/>
      <c r="F137" s="28"/>
      <c r="G137" s="124"/>
      <c r="H137" s="28"/>
    </row>
    <row r="138" spans="1:8" ht="12.75">
      <c r="A138" s="19"/>
      <c r="B138" s="21"/>
      <c r="C138" s="9" t="s">
        <v>158</v>
      </c>
      <c r="D138" s="25">
        <v>1700</v>
      </c>
      <c r="E138" s="25">
        <v>1700</v>
      </c>
      <c r="F138" s="25">
        <v>1800</v>
      </c>
      <c r="G138" s="123"/>
      <c r="H138" s="25"/>
    </row>
    <row r="139" spans="1:8" ht="12.75">
      <c r="A139" s="19"/>
      <c r="B139" s="21"/>
      <c r="C139" s="9" t="s">
        <v>374</v>
      </c>
      <c r="D139" s="25">
        <v>1700</v>
      </c>
      <c r="E139" s="25">
        <v>1700</v>
      </c>
      <c r="F139" s="25">
        <v>1800</v>
      </c>
      <c r="G139" s="123"/>
      <c r="H139" s="25"/>
    </row>
    <row r="140" spans="1:8" ht="13.5" thickBot="1">
      <c r="A140" s="19"/>
      <c r="B140" s="21"/>
      <c r="C140" s="9"/>
      <c r="D140" s="25"/>
      <c r="E140" s="94"/>
      <c r="F140" s="25"/>
      <c r="G140" s="123"/>
      <c r="H140" s="25"/>
    </row>
    <row r="141" spans="1:8" ht="22.5" customHeight="1" thickBot="1">
      <c r="A141" s="17" t="s">
        <v>118</v>
      </c>
      <c r="B141" s="18"/>
      <c r="C141" s="11" t="s">
        <v>119</v>
      </c>
      <c r="D141" s="23" t="e">
        <f>D142+D147+D155</f>
        <v>#REF!</v>
      </c>
      <c r="E141" s="92" t="e">
        <f>E142+E147+E155</f>
        <v>#REF!</v>
      </c>
      <c r="F141" s="23">
        <f>F142+F147+F155</f>
        <v>141344</v>
      </c>
      <c r="G141" s="121" t="e">
        <f>F141/E141*100</f>
        <v>#REF!</v>
      </c>
      <c r="H141" s="23">
        <f>H142+H147+H155</f>
        <v>0</v>
      </c>
    </row>
    <row r="142" spans="1:8" ht="12.75">
      <c r="A142" s="114"/>
      <c r="B142" s="105" t="s">
        <v>184</v>
      </c>
      <c r="C142" s="50" t="s">
        <v>185</v>
      </c>
      <c r="D142" s="24">
        <f>D144</f>
        <v>7000</v>
      </c>
      <c r="E142" s="128">
        <f>E144</f>
        <v>7000</v>
      </c>
      <c r="F142" s="24">
        <f>F144</f>
        <v>10000</v>
      </c>
      <c r="G142" s="122">
        <f>F142/E142*100</f>
        <v>142.85714285714286</v>
      </c>
      <c r="H142" s="24">
        <f>H144</f>
        <v>0</v>
      </c>
    </row>
    <row r="143" spans="1:8" ht="12.75">
      <c r="A143" s="110"/>
      <c r="B143" s="19"/>
      <c r="C143" s="51" t="s">
        <v>152</v>
      </c>
      <c r="D143" s="25"/>
      <c r="E143" s="94"/>
      <c r="F143" s="25"/>
      <c r="G143" s="123"/>
      <c r="H143" s="25"/>
    </row>
    <row r="144" spans="1:8" ht="12.75">
      <c r="A144" s="110"/>
      <c r="B144" s="19"/>
      <c r="C144" s="51" t="s">
        <v>170</v>
      </c>
      <c r="D144" s="25">
        <v>7000</v>
      </c>
      <c r="E144" s="94">
        <v>7000</v>
      </c>
      <c r="F144" s="25">
        <v>10000</v>
      </c>
      <c r="G144" s="123"/>
      <c r="H144" s="25"/>
    </row>
    <row r="145" spans="1:8" ht="12.75">
      <c r="A145" s="110"/>
      <c r="B145" s="19"/>
      <c r="C145" s="51" t="s">
        <v>376</v>
      </c>
      <c r="D145" s="25"/>
      <c r="E145" s="94"/>
      <c r="F145" s="25">
        <v>10000</v>
      </c>
      <c r="G145" s="123"/>
      <c r="H145" s="25"/>
    </row>
    <row r="146" spans="1:8" ht="12.75">
      <c r="A146" s="110"/>
      <c r="B146" s="19"/>
      <c r="C146" s="51"/>
      <c r="D146" s="25"/>
      <c r="E146" s="94"/>
      <c r="F146" s="25"/>
      <c r="G146" s="123"/>
      <c r="H146" s="25"/>
    </row>
    <row r="147" spans="1:8" ht="12.75">
      <c r="A147" s="110"/>
      <c r="B147" s="104" t="s">
        <v>186</v>
      </c>
      <c r="C147" s="51" t="s">
        <v>187</v>
      </c>
      <c r="D147" s="25" t="e">
        <f>D149+D151</f>
        <v>#REF!</v>
      </c>
      <c r="E147" s="94" t="e">
        <f>E149+E151</f>
        <v>#REF!</v>
      </c>
      <c r="F147" s="25">
        <f>F149+F151</f>
        <v>121000</v>
      </c>
      <c r="G147" s="123" t="e">
        <f>F147/E147*100</f>
        <v>#REF!</v>
      </c>
      <c r="H147" s="25">
        <f>H149+H151</f>
        <v>0</v>
      </c>
    </row>
    <row r="148" spans="1:8" ht="12.75">
      <c r="A148" s="110"/>
      <c r="B148" s="19"/>
      <c r="C148" s="51" t="s">
        <v>152</v>
      </c>
      <c r="D148" s="25"/>
      <c r="E148" s="94"/>
      <c r="F148" s="25"/>
      <c r="G148" s="123"/>
      <c r="H148" s="25"/>
    </row>
    <row r="149" spans="1:8" ht="12.75">
      <c r="A149" s="110"/>
      <c r="B149" s="19"/>
      <c r="C149" s="51" t="s">
        <v>170</v>
      </c>
      <c r="D149" s="25" t="e">
        <f>SUM(#REF!)</f>
        <v>#REF!</v>
      </c>
      <c r="E149" s="100" t="e">
        <f>SUM(#REF!)</f>
        <v>#REF!</v>
      </c>
      <c r="F149" s="25">
        <f>SUM(F150:F150)</f>
        <v>20000</v>
      </c>
      <c r="G149" s="123"/>
      <c r="H149" s="25"/>
    </row>
    <row r="150" spans="1:8" ht="12.75" customHeight="1">
      <c r="A150" s="110"/>
      <c r="B150" s="19"/>
      <c r="C150" s="51" t="s">
        <v>487</v>
      </c>
      <c r="D150" s="25"/>
      <c r="E150" s="94"/>
      <c r="F150" s="25">
        <v>20000</v>
      </c>
      <c r="G150" s="123"/>
      <c r="H150" s="25"/>
    </row>
    <row r="151" spans="1:8" ht="12.75">
      <c r="A151" s="110"/>
      <c r="B151" s="19"/>
      <c r="C151" s="51" t="s">
        <v>163</v>
      </c>
      <c r="D151" s="25">
        <v>80850</v>
      </c>
      <c r="E151" s="94">
        <v>80850</v>
      </c>
      <c r="F151" s="25">
        <v>101000</v>
      </c>
      <c r="G151" s="123"/>
      <c r="H151" s="25"/>
    </row>
    <row r="152" spans="1:8" ht="25.5" customHeight="1">
      <c r="A152" s="110"/>
      <c r="B152" s="19"/>
      <c r="C152" s="50" t="s">
        <v>377</v>
      </c>
      <c r="D152" s="28"/>
      <c r="E152" s="94"/>
      <c r="F152" s="25">
        <v>81000</v>
      </c>
      <c r="G152" s="123"/>
      <c r="H152" s="25"/>
    </row>
    <row r="153" spans="1:8" ht="12" customHeight="1">
      <c r="A153" s="110"/>
      <c r="B153" s="19"/>
      <c r="C153" s="51" t="s">
        <v>401</v>
      </c>
      <c r="D153" s="25"/>
      <c r="E153" s="94"/>
      <c r="F153" s="25">
        <v>20000</v>
      </c>
      <c r="G153" s="123"/>
      <c r="H153" s="25"/>
    </row>
    <row r="154" spans="1:8" ht="12.75">
      <c r="A154" s="110"/>
      <c r="B154" s="109"/>
      <c r="C154" s="50"/>
      <c r="D154" s="28"/>
      <c r="E154" s="94"/>
      <c r="F154" s="25"/>
      <c r="G154" s="123"/>
      <c r="H154" s="25"/>
    </row>
    <row r="155" spans="1:8" ht="12.75">
      <c r="A155" s="110"/>
      <c r="B155" s="109" t="s">
        <v>188</v>
      </c>
      <c r="C155" s="111" t="s">
        <v>189</v>
      </c>
      <c r="D155" s="28">
        <f>D156</f>
        <v>11683</v>
      </c>
      <c r="E155" s="93">
        <f>E156</f>
        <v>11683</v>
      </c>
      <c r="F155" s="28">
        <f>F156</f>
        <v>10344</v>
      </c>
      <c r="G155" s="124">
        <f>F155/E155*100</f>
        <v>88.53890267910639</v>
      </c>
      <c r="H155" s="28">
        <f>H156</f>
        <v>0</v>
      </c>
    </row>
    <row r="156" spans="1:8" ht="12.75">
      <c r="A156" s="110"/>
      <c r="B156" s="19"/>
      <c r="C156" s="112" t="s">
        <v>158</v>
      </c>
      <c r="D156" s="25">
        <v>11683</v>
      </c>
      <c r="E156" s="94">
        <v>11683</v>
      </c>
      <c r="F156" s="25">
        <f>SUM(F157:F158)</f>
        <v>10344</v>
      </c>
      <c r="G156" s="123"/>
      <c r="H156" s="25"/>
    </row>
    <row r="157" spans="1:8" ht="12.75">
      <c r="A157" s="110"/>
      <c r="B157" s="19"/>
      <c r="C157" s="112" t="s">
        <v>454</v>
      </c>
      <c r="D157" s="25">
        <v>4600</v>
      </c>
      <c r="E157" s="94">
        <v>4600</v>
      </c>
      <c r="F157" s="25">
        <v>2550</v>
      </c>
      <c r="G157" s="123"/>
      <c r="H157" s="25"/>
    </row>
    <row r="158" spans="1:8" ht="12.75">
      <c r="A158" s="110"/>
      <c r="B158" s="19"/>
      <c r="C158" s="112" t="s">
        <v>455</v>
      </c>
      <c r="D158" s="25">
        <v>7083</v>
      </c>
      <c r="E158" s="94">
        <v>7083</v>
      </c>
      <c r="F158" s="25">
        <v>7794</v>
      </c>
      <c r="G158" s="123"/>
      <c r="H158" s="25"/>
    </row>
    <row r="159" spans="1:8" ht="12.75">
      <c r="A159" s="110"/>
      <c r="B159" s="19"/>
      <c r="C159" s="112" t="s">
        <v>152</v>
      </c>
      <c r="D159" s="25"/>
      <c r="E159" s="94"/>
      <c r="F159" s="25"/>
      <c r="G159" s="123"/>
      <c r="H159" s="25"/>
    </row>
    <row r="160" spans="1:8" ht="12.75">
      <c r="A160" s="110"/>
      <c r="B160" s="19"/>
      <c r="C160" s="112" t="s">
        <v>176</v>
      </c>
      <c r="D160" s="25">
        <v>6583</v>
      </c>
      <c r="E160" s="94">
        <v>6583</v>
      </c>
      <c r="F160" s="25">
        <v>7294</v>
      </c>
      <c r="G160" s="123"/>
      <c r="H160" s="25"/>
    </row>
    <row r="161" spans="1:8" ht="13.5" thickBot="1">
      <c r="A161" s="110"/>
      <c r="B161" s="19"/>
      <c r="C161" s="115"/>
      <c r="D161" s="26"/>
      <c r="E161" s="94"/>
      <c r="F161" s="27"/>
      <c r="G161" s="123"/>
      <c r="H161" s="25"/>
    </row>
    <row r="162" spans="1:8" ht="40.5" customHeight="1" thickBot="1">
      <c r="A162" s="89" t="s">
        <v>120</v>
      </c>
      <c r="B162" s="90"/>
      <c r="C162" s="91" t="s">
        <v>432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9"/>
      <c r="B163" s="106" t="s">
        <v>402</v>
      </c>
      <c r="C163" s="107" t="s">
        <v>403</v>
      </c>
      <c r="D163" s="24"/>
      <c r="E163" s="24"/>
      <c r="F163" s="24">
        <f>F165</f>
        <v>32800</v>
      </c>
      <c r="G163" s="122"/>
      <c r="H163" s="24">
        <f>H165</f>
        <v>0</v>
      </c>
    </row>
    <row r="164" spans="1:8" ht="12.75">
      <c r="A164" s="19"/>
      <c r="B164" s="21"/>
      <c r="C164" s="9" t="s">
        <v>107</v>
      </c>
      <c r="D164" s="25"/>
      <c r="E164" s="94"/>
      <c r="F164" s="25"/>
      <c r="G164" s="123"/>
      <c r="H164" s="25"/>
    </row>
    <row r="165" spans="1:8" ht="12.75">
      <c r="A165" s="19"/>
      <c r="B165" s="21"/>
      <c r="C165" s="9" t="s">
        <v>153</v>
      </c>
      <c r="D165" s="25"/>
      <c r="E165" s="25"/>
      <c r="F165" s="25">
        <f>SUM(F166:F168)</f>
        <v>32800</v>
      </c>
      <c r="G165" s="123"/>
      <c r="H165" s="25">
        <f>SUM(H166:H168)</f>
        <v>0</v>
      </c>
    </row>
    <row r="166" spans="1:8" ht="12.75">
      <c r="A166" s="19"/>
      <c r="B166" s="21"/>
      <c r="C166" s="9" t="s">
        <v>370</v>
      </c>
      <c r="D166" s="25"/>
      <c r="E166" s="94"/>
      <c r="F166" s="25">
        <v>25000</v>
      </c>
      <c r="G166" s="123"/>
      <c r="H166" s="25"/>
    </row>
    <row r="167" spans="1:8" ht="12.75" customHeight="1">
      <c r="A167" s="19"/>
      <c r="B167" s="21"/>
      <c r="C167" s="9" t="s">
        <v>371</v>
      </c>
      <c r="D167" s="25"/>
      <c r="E167" s="94"/>
      <c r="F167" s="25">
        <v>800</v>
      </c>
      <c r="G167" s="123"/>
      <c r="H167" s="25"/>
    </row>
    <row r="168" spans="1:8" ht="12.75">
      <c r="A168" s="19"/>
      <c r="B168" s="21"/>
      <c r="C168" s="9" t="s">
        <v>372</v>
      </c>
      <c r="D168" s="25"/>
      <c r="E168" s="94"/>
      <c r="F168" s="25">
        <v>7000</v>
      </c>
      <c r="G168" s="123"/>
      <c r="H168" s="25"/>
    </row>
    <row r="169" spans="1:8" ht="13.5" thickBot="1">
      <c r="A169" s="19"/>
      <c r="B169" s="21"/>
      <c r="C169" s="9"/>
      <c r="D169" s="25"/>
      <c r="E169" s="94"/>
      <c r="F169" s="25"/>
      <c r="G169" s="123"/>
      <c r="H169" s="25"/>
    </row>
    <row r="170" spans="1:8" ht="13.5" thickBot="1">
      <c r="A170" s="17" t="s">
        <v>190</v>
      </c>
      <c r="B170" s="18"/>
      <c r="C170" s="33" t="s">
        <v>191</v>
      </c>
      <c r="D170" s="23">
        <f>D171</f>
        <v>44683</v>
      </c>
      <c r="E170" s="92">
        <v>44683</v>
      </c>
      <c r="F170" s="23">
        <f>F171</f>
        <v>132100</v>
      </c>
      <c r="G170" s="121">
        <f>F170/E170*100</f>
        <v>295.6381621645816</v>
      </c>
      <c r="H170" s="23">
        <f>H171</f>
        <v>0</v>
      </c>
    </row>
    <row r="171" spans="1:8" ht="25.5" customHeight="1">
      <c r="A171" s="19"/>
      <c r="B171" s="20" t="s">
        <v>192</v>
      </c>
      <c r="C171" s="34" t="s">
        <v>193</v>
      </c>
      <c r="D171" s="28">
        <f>D173</f>
        <v>44683</v>
      </c>
      <c r="E171" s="93">
        <f>E173</f>
        <v>44683</v>
      </c>
      <c r="F171" s="28">
        <f>F173</f>
        <v>132100</v>
      </c>
      <c r="G171" s="124"/>
      <c r="H171" s="28">
        <f>H173</f>
        <v>0</v>
      </c>
    </row>
    <row r="172" spans="1:8" ht="12.75">
      <c r="A172" s="19"/>
      <c r="B172" s="21"/>
      <c r="C172" s="34" t="s">
        <v>107</v>
      </c>
      <c r="D172" s="28"/>
      <c r="E172" s="93"/>
      <c r="F172" s="28"/>
      <c r="G172" s="124"/>
      <c r="H172" s="28"/>
    </row>
    <row r="173" spans="1:8" ht="12.75">
      <c r="A173" s="19"/>
      <c r="B173" s="21"/>
      <c r="C173" s="31" t="s">
        <v>153</v>
      </c>
      <c r="D173" s="25">
        <v>44683</v>
      </c>
      <c r="E173" s="94">
        <v>44683</v>
      </c>
      <c r="F173" s="25">
        <f>SUM(F174:F176)</f>
        <v>132100</v>
      </c>
      <c r="G173" s="123"/>
      <c r="H173" s="25"/>
    </row>
    <row r="174" spans="1:8" ht="12.75">
      <c r="A174" s="19"/>
      <c r="B174" s="21"/>
      <c r="C174" s="32" t="s">
        <v>456</v>
      </c>
      <c r="D174" s="26">
        <v>38207</v>
      </c>
      <c r="E174" s="94"/>
      <c r="F174" s="25">
        <v>2800</v>
      </c>
      <c r="G174" s="123"/>
      <c r="H174" s="25"/>
    </row>
    <row r="175" spans="1:8" ht="12.75">
      <c r="A175" s="19"/>
      <c r="B175" s="21"/>
      <c r="C175" s="32" t="s">
        <v>490</v>
      </c>
      <c r="D175" s="26"/>
      <c r="E175" s="103"/>
      <c r="F175" s="26">
        <v>15000</v>
      </c>
      <c r="G175" s="125"/>
      <c r="H175" s="26"/>
    </row>
    <row r="176" spans="1:8" ht="12.75">
      <c r="A176" s="19"/>
      <c r="B176" s="21"/>
      <c r="C176" s="32" t="s">
        <v>457</v>
      </c>
      <c r="D176" s="26"/>
      <c r="E176" s="103"/>
      <c r="F176" s="26">
        <v>114300</v>
      </c>
      <c r="G176" s="125"/>
      <c r="H176" s="26"/>
    </row>
    <row r="177" spans="1:8" ht="13.5" thickBot="1">
      <c r="A177" s="19"/>
      <c r="B177" s="21"/>
      <c r="C177" s="31"/>
      <c r="D177" s="25"/>
      <c r="E177" s="94"/>
      <c r="F177" s="25"/>
      <c r="G177" s="123"/>
      <c r="H177" s="25"/>
    </row>
    <row r="178" spans="1:8" ht="18" customHeight="1" thickBot="1">
      <c r="A178" s="17" t="s">
        <v>121</v>
      </c>
      <c r="B178" s="18"/>
      <c r="C178" s="33" t="s">
        <v>122</v>
      </c>
      <c r="D178" s="23">
        <f aca="true" t="shared" si="0" ref="D178:F179">D179</f>
        <v>70000</v>
      </c>
      <c r="E178" s="92">
        <f t="shared" si="0"/>
        <v>0</v>
      </c>
      <c r="F178" s="23">
        <f t="shared" si="0"/>
        <v>20000</v>
      </c>
      <c r="G178" s="121"/>
      <c r="H178" s="23">
        <f>H179</f>
        <v>0</v>
      </c>
    </row>
    <row r="179" spans="1:8" ht="12.75">
      <c r="A179" s="19"/>
      <c r="B179" s="20" t="s">
        <v>194</v>
      </c>
      <c r="C179" s="34" t="s">
        <v>195</v>
      </c>
      <c r="D179" s="28">
        <f t="shared" si="0"/>
        <v>70000</v>
      </c>
      <c r="E179" s="93">
        <f t="shared" si="0"/>
        <v>0</v>
      </c>
      <c r="F179" s="28">
        <f t="shared" si="0"/>
        <v>20000</v>
      </c>
      <c r="G179" s="124"/>
      <c r="H179" s="28">
        <f>H180</f>
        <v>0</v>
      </c>
    </row>
    <row r="180" spans="1:8" ht="12.75">
      <c r="A180" s="19"/>
      <c r="B180" s="21"/>
      <c r="C180" s="31" t="s">
        <v>153</v>
      </c>
      <c r="D180" s="25">
        <v>70000</v>
      </c>
      <c r="E180" s="94"/>
      <c r="F180" s="25">
        <v>20000</v>
      </c>
      <c r="G180" s="123"/>
      <c r="H180" s="25"/>
    </row>
    <row r="181" spans="1:8" ht="12.75">
      <c r="A181" s="19"/>
      <c r="B181" s="21"/>
      <c r="C181" s="32" t="s">
        <v>107</v>
      </c>
      <c r="D181" s="26"/>
      <c r="E181" s="94"/>
      <c r="F181" s="25"/>
      <c r="G181" s="123"/>
      <c r="H181" s="25"/>
    </row>
    <row r="182" spans="1:8" ht="12.75">
      <c r="A182" s="19"/>
      <c r="B182" s="21"/>
      <c r="C182" s="32" t="s">
        <v>484</v>
      </c>
      <c r="D182" s="26"/>
      <c r="E182" s="94"/>
      <c r="F182" s="25">
        <v>20000</v>
      </c>
      <c r="G182" s="123"/>
      <c r="H182" s="25"/>
    </row>
    <row r="183" spans="1:8" ht="13.5" thickBot="1">
      <c r="A183" s="19"/>
      <c r="B183" s="21"/>
      <c r="C183" s="32"/>
      <c r="D183" s="26"/>
      <c r="E183" s="94"/>
      <c r="F183" s="25"/>
      <c r="G183" s="123"/>
      <c r="H183" s="25"/>
    </row>
    <row r="184" spans="1:8" ht="18" customHeight="1" thickBot="1">
      <c r="A184" s="17" t="s">
        <v>123</v>
      </c>
      <c r="B184" s="18"/>
      <c r="C184" s="33" t="s">
        <v>124</v>
      </c>
      <c r="D184" s="23">
        <f>D185+D195+D207+D213+D219+D223+D229+D233+D201</f>
        <v>7577856</v>
      </c>
      <c r="E184" s="23">
        <f>E185+E195+E207+E213+E219+E223+E229+E233+E201</f>
        <v>7523820</v>
      </c>
      <c r="F184" s="23">
        <f>F185+F195+F207+F213+F219+F223+F229+F233+F201</f>
        <v>10132640</v>
      </c>
      <c r="G184" s="121">
        <f>F184/E184*100</f>
        <v>134.6741415929674</v>
      </c>
      <c r="H184" s="23">
        <f>H185+H195+H207+H213+H219+H223+H229+H233</f>
        <v>0</v>
      </c>
    </row>
    <row r="185" spans="1:8" ht="12.75">
      <c r="A185" s="19"/>
      <c r="B185" s="20" t="s">
        <v>196</v>
      </c>
      <c r="C185" s="34" t="s">
        <v>197</v>
      </c>
      <c r="D185" s="28">
        <f>D187+D190</f>
        <v>4858647</v>
      </c>
      <c r="E185" s="28">
        <f>E187+E190</f>
        <v>4848647</v>
      </c>
      <c r="F185" s="28">
        <f>F187+F190</f>
        <v>5846750</v>
      </c>
      <c r="G185" s="124">
        <f>F185/E185*100</f>
        <v>120.58518592918807</v>
      </c>
      <c r="H185" s="28">
        <f>H187+H190</f>
        <v>0</v>
      </c>
    </row>
    <row r="186" spans="1:8" ht="12.75">
      <c r="A186" s="19"/>
      <c r="B186" s="21"/>
      <c r="C186" s="31" t="s">
        <v>152</v>
      </c>
      <c r="D186" s="25"/>
      <c r="E186" s="94"/>
      <c r="F186" s="25"/>
      <c r="G186" s="123"/>
      <c r="H186" s="25"/>
    </row>
    <row r="187" spans="1:8" ht="12.75">
      <c r="A187" s="19"/>
      <c r="B187" s="21"/>
      <c r="C187" s="31" t="s">
        <v>170</v>
      </c>
      <c r="D187" s="25">
        <v>1125000</v>
      </c>
      <c r="E187" s="25">
        <v>1125000</v>
      </c>
      <c r="F187" s="25">
        <v>2139000</v>
      </c>
      <c r="G187" s="123"/>
      <c r="H187" s="25"/>
    </row>
    <row r="188" spans="1:8" ht="12.75">
      <c r="A188" s="19"/>
      <c r="B188" s="21"/>
      <c r="C188" s="31" t="s">
        <v>152</v>
      </c>
      <c r="D188" s="25"/>
      <c r="E188" s="94"/>
      <c r="F188" s="25"/>
      <c r="G188" s="123"/>
      <c r="H188" s="25"/>
    </row>
    <row r="189" spans="1:8" ht="12.75" customHeight="1">
      <c r="A189" s="19"/>
      <c r="B189" s="21"/>
      <c r="C189" s="31" t="s">
        <v>198</v>
      </c>
      <c r="D189" s="25">
        <v>1125000</v>
      </c>
      <c r="E189" s="94">
        <v>1125000</v>
      </c>
      <c r="F189" s="25">
        <v>2139000</v>
      </c>
      <c r="G189" s="123"/>
      <c r="H189" s="25"/>
    </row>
    <row r="190" spans="1:8" ht="12.75">
      <c r="A190" s="19"/>
      <c r="B190" s="21"/>
      <c r="C190" s="31" t="s">
        <v>163</v>
      </c>
      <c r="D190" s="25">
        <v>3733647</v>
      </c>
      <c r="E190" s="25">
        <v>3723647</v>
      </c>
      <c r="F190" s="25">
        <v>3707750</v>
      </c>
      <c r="G190" s="123"/>
      <c r="H190" s="25"/>
    </row>
    <row r="191" spans="1:8" ht="12.75">
      <c r="A191" s="19"/>
      <c r="B191" s="21"/>
      <c r="C191" s="31" t="s">
        <v>152</v>
      </c>
      <c r="D191" s="25"/>
      <c r="E191" s="94"/>
      <c r="F191" s="25"/>
      <c r="G191" s="123"/>
      <c r="H191" s="25"/>
    </row>
    <row r="192" spans="1:8" ht="12.75">
      <c r="A192" s="19"/>
      <c r="B192" s="21"/>
      <c r="C192" s="31" t="s">
        <v>176</v>
      </c>
      <c r="D192" s="25">
        <v>2888038</v>
      </c>
      <c r="E192" s="25">
        <v>2878038</v>
      </c>
      <c r="F192" s="25">
        <v>2881830</v>
      </c>
      <c r="G192" s="123"/>
      <c r="H192" s="25"/>
    </row>
    <row r="193" spans="1:8" ht="12.75">
      <c r="A193" s="19"/>
      <c r="B193" s="21"/>
      <c r="C193" s="31" t="s">
        <v>388</v>
      </c>
      <c r="D193" s="25">
        <v>500</v>
      </c>
      <c r="E193" s="25">
        <v>500</v>
      </c>
      <c r="F193" s="25">
        <v>500</v>
      </c>
      <c r="G193" s="123"/>
      <c r="H193" s="25"/>
    </row>
    <row r="194" spans="1:8" ht="12.75">
      <c r="A194" s="19"/>
      <c r="B194" s="21"/>
      <c r="C194" s="31"/>
      <c r="D194" s="25"/>
      <c r="E194" s="94"/>
      <c r="F194" s="25"/>
      <c r="G194" s="123"/>
      <c r="H194" s="25"/>
    </row>
    <row r="195" spans="1:8" ht="12.75">
      <c r="A195" s="19"/>
      <c r="B195" s="22" t="s">
        <v>199</v>
      </c>
      <c r="C195" s="31" t="s">
        <v>200</v>
      </c>
      <c r="D195" s="25">
        <f>D197</f>
        <v>206536</v>
      </c>
      <c r="E195" s="94">
        <f>E197</f>
        <v>202500</v>
      </c>
      <c r="F195" s="25">
        <f>F197</f>
        <v>212140</v>
      </c>
      <c r="G195" s="123">
        <f>F195/E195*100</f>
        <v>104.76049382716049</v>
      </c>
      <c r="H195" s="25">
        <f>H197</f>
        <v>0</v>
      </c>
    </row>
    <row r="196" spans="1:8" ht="12.75">
      <c r="A196" s="19"/>
      <c r="B196" s="21"/>
      <c r="C196" s="31" t="s">
        <v>152</v>
      </c>
      <c r="D196" s="25"/>
      <c r="E196" s="94"/>
      <c r="F196" s="25"/>
      <c r="G196" s="123"/>
      <c r="H196" s="25"/>
    </row>
    <row r="197" spans="1:8" ht="12.75">
      <c r="A197" s="19"/>
      <c r="B197" s="21"/>
      <c r="C197" s="31" t="s">
        <v>153</v>
      </c>
      <c r="D197" s="25">
        <v>206536</v>
      </c>
      <c r="E197" s="25">
        <v>202500</v>
      </c>
      <c r="F197" s="25">
        <v>212140</v>
      </c>
      <c r="G197" s="123"/>
      <c r="H197" s="25"/>
    </row>
    <row r="198" spans="1:8" ht="12.75">
      <c r="A198" s="19"/>
      <c r="B198" s="21"/>
      <c r="C198" s="31" t="s">
        <v>152</v>
      </c>
      <c r="D198" s="25"/>
      <c r="E198" s="94"/>
      <c r="F198" s="25"/>
      <c r="G198" s="123"/>
      <c r="H198" s="25"/>
    </row>
    <row r="199" spans="1:8" ht="12.75">
      <c r="A199" s="19"/>
      <c r="B199" s="21"/>
      <c r="C199" s="31" t="s">
        <v>176</v>
      </c>
      <c r="D199" s="25">
        <v>184146</v>
      </c>
      <c r="E199" s="25">
        <v>180110</v>
      </c>
      <c r="F199" s="25">
        <v>188960</v>
      </c>
      <c r="G199" s="123"/>
      <c r="H199" s="25"/>
    </row>
    <row r="200" spans="1:8" ht="12.75">
      <c r="A200" s="19"/>
      <c r="B200" s="109"/>
      <c r="C200" s="31"/>
      <c r="D200" s="25"/>
      <c r="E200" s="94"/>
      <c r="F200" s="25"/>
      <c r="G200" s="123"/>
      <c r="H200" s="25"/>
    </row>
    <row r="201" spans="1:8" ht="12.75">
      <c r="A201" s="19"/>
      <c r="B201" s="109" t="s">
        <v>469</v>
      </c>
      <c r="C201" s="31" t="s">
        <v>224</v>
      </c>
      <c r="D201" s="25"/>
      <c r="E201" s="94"/>
      <c r="F201" s="25">
        <f>F203</f>
        <v>1436730</v>
      </c>
      <c r="G201" s="123"/>
      <c r="H201" s="25"/>
    </row>
    <row r="202" spans="1:8" ht="12.75">
      <c r="A202" s="19"/>
      <c r="B202" s="21"/>
      <c r="C202" s="31" t="s">
        <v>152</v>
      </c>
      <c r="D202" s="25"/>
      <c r="E202" s="94"/>
      <c r="F202" s="25"/>
      <c r="G202" s="123"/>
      <c r="H202" s="25"/>
    </row>
    <row r="203" spans="1:8" ht="12.75">
      <c r="A203" s="19"/>
      <c r="B203" s="21"/>
      <c r="C203" s="31" t="s">
        <v>153</v>
      </c>
      <c r="D203" s="25"/>
      <c r="E203" s="94"/>
      <c r="F203" s="25">
        <v>1436730</v>
      </c>
      <c r="G203" s="123"/>
      <c r="H203" s="25"/>
    </row>
    <row r="204" spans="1:8" ht="12.75">
      <c r="A204" s="19"/>
      <c r="B204" s="21"/>
      <c r="C204" s="31" t="s">
        <v>152</v>
      </c>
      <c r="D204" s="25"/>
      <c r="E204" s="94"/>
      <c r="F204" s="25"/>
      <c r="G204" s="123"/>
      <c r="H204" s="25"/>
    </row>
    <row r="205" spans="1:8" ht="12.75">
      <c r="A205" s="19"/>
      <c r="B205" s="21"/>
      <c r="C205" s="31" t="s">
        <v>176</v>
      </c>
      <c r="D205" s="25"/>
      <c r="E205" s="94"/>
      <c r="F205" s="25">
        <v>1163110</v>
      </c>
      <c r="G205" s="123"/>
      <c r="H205" s="25"/>
    </row>
    <row r="206" spans="1:8" ht="12.75">
      <c r="A206" s="19"/>
      <c r="B206" s="21"/>
      <c r="C206" s="31"/>
      <c r="D206" s="25"/>
      <c r="E206" s="94"/>
      <c r="F206" s="25"/>
      <c r="G206" s="123"/>
      <c r="H206" s="25"/>
    </row>
    <row r="207" spans="1:8" ht="12.75">
      <c r="A207" s="19"/>
      <c r="B207" s="22" t="s">
        <v>201</v>
      </c>
      <c r="C207" s="31" t="s">
        <v>202</v>
      </c>
      <c r="D207" s="25">
        <f>D209</f>
        <v>2069355</v>
      </c>
      <c r="E207" s="94">
        <f>E209</f>
        <v>2041355</v>
      </c>
      <c r="F207" s="25">
        <f>F209</f>
        <v>2164190</v>
      </c>
      <c r="G207" s="123">
        <f>F207/E207*100</f>
        <v>106.0173267266105</v>
      </c>
      <c r="H207" s="25">
        <f>H209</f>
        <v>0</v>
      </c>
    </row>
    <row r="208" spans="1:8" ht="12.75">
      <c r="A208" s="19"/>
      <c r="B208" s="21"/>
      <c r="C208" s="31" t="s">
        <v>152</v>
      </c>
      <c r="D208" s="25"/>
      <c r="E208" s="94"/>
      <c r="F208" s="25"/>
      <c r="G208" s="123"/>
      <c r="H208" s="25"/>
    </row>
    <row r="209" spans="1:8" ht="12.75">
      <c r="A209" s="19"/>
      <c r="B209" s="21"/>
      <c r="C209" s="31" t="s">
        <v>153</v>
      </c>
      <c r="D209" s="25">
        <v>2069355</v>
      </c>
      <c r="E209" s="25">
        <v>2041355</v>
      </c>
      <c r="F209" s="25">
        <v>2164190</v>
      </c>
      <c r="G209" s="123"/>
      <c r="H209" s="25"/>
    </row>
    <row r="210" spans="1:8" ht="12.75">
      <c r="A210" s="19"/>
      <c r="B210" s="21"/>
      <c r="C210" s="31" t="s">
        <v>152</v>
      </c>
      <c r="D210" s="25"/>
      <c r="E210" s="94"/>
      <c r="F210" s="25"/>
      <c r="G210" s="123"/>
      <c r="H210" s="25"/>
    </row>
    <row r="211" spans="1:8" ht="12.75">
      <c r="A211" s="19"/>
      <c r="B211" s="21"/>
      <c r="C211" s="31" t="s">
        <v>176</v>
      </c>
      <c r="D211" s="25">
        <v>1665985</v>
      </c>
      <c r="E211" s="25">
        <v>1641985</v>
      </c>
      <c r="F211" s="25">
        <v>1772120</v>
      </c>
      <c r="G211" s="123"/>
      <c r="H211" s="25"/>
    </row>
    <row r="212" spans="1:8" ht="12.75">
      <c r="A212" s="19"/>
      <c r="B212" s="21"/>
      <c r="C212" s="31"/>
      <c r="D212" s="25"/>
      <c r="E212" s="94"/>
      <c r="F212" s="25"/>
      <c r="G212" s="123"/>
      <c r="H212" s="25"/>
    </row>
    <row r="213" spans="1:8" ht="12.75">
      <c r="A213" s="19"/>
      <c r="B213" s="22" t="s">
        <v>203</v>
      </c>
      <c r="C213" s="31" t="s">
        <v>204</v>
      </c>
      <c r="D213" s="25">
        <f>D215</f>
        <v>61440</v>
      </c>
      <c r="E213" s="94">
        <f>E215</f>
        <v>58440</v>
      </c>
      <c r="F213" s="25">
        <f>F215</f>
        <v>81110</v>
      </c>
      <c r="G213" s="123">
        <f>F213/E213*100</f>
        <v>138.79192334017796</v>
      </c>
      <c r="H213" s="25">
        <f>H215</f>
        <v>0</v>
      </c>
    </row>
    <row r="214" spans="1:8" ht="12.75">
      <c r="A214" s="19"/>
      <c r="B214" s="21"/>
      <c r="C214" s="31" t="s">
        <v>152</v>
      </c>
      <c r="D214" s="25"/>
      <c r="E214" s="94"/>
      <c r="F214" s="25"/>
      <c r="G214" s="123"/>
      <c r="H214" s="25"/>
    </row>
    <row r="215" spans="1:8" ht="12.75">
      <c r="A215" s="19"/>
      <c r="B215" s="21"/>
      <c r="C215" s="31" t="s">
        <v>153</v>
      </c>
      <c r="D215" s="25">
        <v>61440</v>
      </c>
      <c r="E215" s="25">
        <v>58440</v>
      </c>
      <c r="F215" s="25">
        <v>81110</v>
      </c>
      <c r="G215" s="123"/>
      <c r="H215" s="25"/>
    </row>
    <row r="216" spans="1:8" ht="12.75">
      <c r="A216" s="19"/>
      <c r="B216" s="21"/>
      <c r="C216" s="31" t="s">
        <v>152</v>
      </c>
      <c r="D216" s="25"/>
      <c r="E216" s="94"/>
      <c r="F216" s="25"/>
      <c r="G216" s="123"/>
      <c r="H216" s="25"/>
    </row>
    <row r="217" spans="1:8" ht="12.75">
      <c r="A217" s="19"/>
      <c r="B217" s="21"/>
      <c r="C217" s="31" t="s">
        <v>176</v>
      </c>
      <c r="D217" s="25">
        <v>55630</v>
      </c>
      <c r="E217" s="25">
        <v>52630</v>
      </c>
      <c r="F217" s="25">
        <v>73010</v>
      </c>
      <c r="G217" s="123"/>
      <c r="H217" s="25"/>
    </row>
    <row r="218" spans="1:8" ht="12.75">
      <c r="A218" s="19"/>
      <c r="B218" s="21"/>
      <c r="C218" s="31"/>
      <c r="D218" s="25"/>
      <c r="E218" s="94"/>
      <c r="F218" s="25"/>
      <c r="G218" s="123"/>
      <c r="H218" s="25"/>
    </row>
    <row r="219" spans="1:8" ht="12.75">
      <c r="A219" s="19"/>
      <c r="B219" s="22" t="s">
        <v>205</v>
      </c>
      <c r="C219" s="31" t="s">
        <v>206</v>
      </c>
      <c r="D219" s="25">
        <f>D221</f>
        <v>50000</v>
      </c>
      <c r="E219" s="94">
        <f>E221</f>
        <v>50000</v>
      </c>
      <c r="F219" s="25">
        <f>F221</f>
        <v>56000</v>
      </c>
      <c r="G219" s="123">
        <f>F219/E219*100</f>
        <v>112.00000000000001</v>
      </c>
      <c r="H219" s="25">
        <f>H221</f>
        <v>0</v>
      </c>
    </row>
    <row r="220" spans="1:8" ht="12.75">
      <c r="A220" s="19"/>
      <c r="B220" s="21"/>
      <c r="C220" s="31" t="s">
        <v>152</v>
      </c>
      <c r="D220" s="25"/>
      <c r="E220" s="94"/>
      <c r="F220" s="25"/>
      <c r="G220" s="123"/>
      <c r="H220" s="25"/>
    </row>
    <row r="221" spans="1:8" ht="12.75" customHeight="1">
      <c r="A221" s="19"/>
      <c r="B221" s="21"/>
      <c r="C221" s="31" t="s">
        <v>207</v>
      </c>
      <c r="D221" s="25">
        <v>50000</v>
      </c>
      <c r="E221" s="25">
        <v>50000</v>
      </c>
      <c r="F221" s="25">
        <v>56000</v>
      </c>
      <c r="G221" s="123"/>
      <c r="H221" s="25"/>
    </row>
    <row r="222" spans="1:8" ht="12.75">
      <c r="A222" s="19"/>
      <c r="B222" s="21"/>
      <c r="C222" s="31"/>
      <c r="D222" s="25"/>
      <c r="E222" s="94"/>
      <c r="F222" s="25"/>
      <c r="G222" s="123"/>
      <c r="H222" s="25"/>
    </row>
    <row r="223" spans="1:8" ht="12.75" customHeight="1">
      <c r="A223" s="19"/>
      <c r="B223" s="22" t="s">
        <v>208</v>
      </c>
      <c r="C223" s="31" t="s">
        <v>209</v>
      </c>
      <c r="D223" s="25">
        <f>D225</f>
        <v>245021</v>
      </c>
      <c r="E223" s="94">
        <f>E225</f>
        <v>245021</v>
      </c>
      <c r="F223" s="25">
        <f>F225</f>
        <v>240450</v>
      </c>
      <c r="G223" s="123">
        <f>F223/E223*100</f>
        <v>98.13444561894696</v>
      </c>
      <c r="H223" s="25">
        <f>H225</f>
        <v>0</v>
      </c>
    </row>
    <row r="224" spans="1:8" ht="12.75">
      <c r="A224" s="19"/>
      <c r="B224" s="21"/>
      <c r="C224" s="31" t="s">
        <v>152</v>
      </c>
      <c r="D224" s="25"/>
      <c r="E224" s="94"/>
      <c r="F224" s="25"/>
      <c r="G224" s="123"/>
      <c r="H224" s="25"/>
    </row>
    <row r="225" spans="1:8" ht="12.75">
      <c r="A225" s="19"/>
      <c r="B225" s="21"/>
      <c r="C225" s="31" t="s">
        <v>153</v>
      </c>
      <c r="D225" s="25">
        <v>245021</v>
      </c>
      <c r="E225" s="25">
        <v>245021</v>
      </c>
      <c r="F225" s="25">
        <v>240450</v>
      </c>
      <c r="G225" s="123"/>
      <c r="H225" s="25"/>
    </row>
    <row r="226" spans="1:8" ht="12.75">
      <c r="A226" s="19"/>
      <c r="B226" s="21"/>
      <c r="C226" s="31" t="s">
        <v>152</v>
      </c>
      <c r="D226" s="25"/>
      <c r="E226" s="94"/>
      <c r="F226" s="25"/>
      <c r="G226" s="123"/>
      <c r="H226" s="25"/>
    </row>
    <row r="227" spans="1:8" ht="12.75">
      <c r="A227" s="19"/>
      <c r="B227" s="21"/>
      <c r="C227" s="31" t="s">
        <v>176</v>
      </c>
      <c r="D227" s="25">
        <v>231196</v>
      </c>
      <c r="E227" s="25">
        <v>231196</v>
      </c>
      <c r="F227" s="25">
        <v>228650</v>
      </c>
      <c r="G227" s="123"/>
      <c r="H227" s="25"/>
    </row>
    <row r="228" spans="1:8" ht="12.75">
      <c r="A228" s="19"/>
      <c r="B228" s="21"/>
      <c r="C228" s="31"/>
      <c r="D228" s="25"/>
      <c r="E228" s="94"/>
      <c r="F228" s="25"/>
      <c r="G228" s="123"/>
      <c r="H228" s="25"/>
    </row>
    <row r="229" spans="1:8" ht="12.75" customHeight="1">
      <c r="A229" s="19"/>
      <c r="B229" s="22" t="s">
        <v>210</v>
      </c>
      <c r="C229" s="31" t="s">
        <v>211</v>
      </c>
      <c r="D229" s="25">
        <f>D231</f>
        <v>38000</v>
      </c>
      <c r="E229" s="94">
        <f>E231</f>
        <v>29000</v>
      </c>
      <c r="F229" s="25">
        <f>F231</f>
        <v>38500</v>
      </c>
      <c r="G229" s="123">
        <f>F229/E229*100</f>
        <v>132.75862068965517</v>
      </c>
      <c r="H229" s="25">
        <f>H231</f>
        <v>0</v>
      </c>
    </row>
    <row r="230" spans="1:8" ht="12.75">
      <c r="A230" s="19"/>
      <c r="B230" s="21"/>
      <c r="C230" s="31" t="s">
        <v>107</v>
      </c>
      <c r="D230" s="25"/>
      <c r="E230" s="94"/>
      <c r="F230" s="25"/>
      <c r="G230" s="123"/>
      <c r="H230" s="25"/>
    </row>
    <row r="231" spans="1:8" ht="12.75">
      <c r="A231" s="19"/>
      <c r="B231" s="21"/>
      <c r="C231" s="31" t="s">
        <v>153</v>
      </c>
      <c r="D231" s="25">
        <v>38000</v>
      </c>
      <c r="E231" s="25">
        <v>29000</v>
      </c>
      <c r="F231" s="25">
        <v>38500</v>
      </c>
      <c r="G231" s="123"/>
      <c r="H231" s="25"/>
    </row>
    <row r="232" spans="1:8" ht="12.75">
      <c r="A232" s="19"/>
      <c r="B232" s="21"/>
      <c r="C232" s="31"/>
      <c r="D232" s="25"/>
      <c r="E232" s="94"/>
      <c r="F232" s="25"/>
      <c r="G232" s="123"/>
      <c r="H232" s="25"/>
    </row>
    <row r="233" spans="1:8" ht="12.75">
      <c r="A233" s="19"/>
      <c r="B233" s="22" t="s">
        <v>212</v>
      </c>
      <c r="C233" s="31" t="s">
        <v>157</v>
      </c>
      <c r="D233" s="25">
        <f>D235</f>
        <v>48857</v>
      </c>
      <c r="E233" s="94">
        <f>E235</f>
        <v>48857</v>
      </c>
      <c r="F233" s="25">
        <f>F235</f>
        <v>56770</v>
      </c>
      <c r="G233" s="123">
        <f>F233/E233*100</f>
        <v>116.19624618785436</v>
      </c>
      <c r="H233" s="25">
        <f>H235</f>
        <v>0</v>
      </c>
    </row>
    <row r="234" spans="1:8" ht="12.75">
      <c r="A234" s="19"/>
      <c r="B234" s="21"/>
      <c r="C234" s="31" t="s">
        <v>152</v>
      </c>
      <c r="D234" s="25"/>
      <c r="E234" s="94"/>
      <c r="F234" s="25"/>
      <c r="G234" s="123"/>
      <c r="H234" s="25"/>
    </row>
    <row r="235" spans="1:8" ht="12.75">
      <c r="A235" s="19"/>
      <c r="B235" s="21"/>
      <c r="C235" s="31" t="s">
        <v>153</v>
      </c>
      <c r="D235" s="25">
        <v>48857</v>
      </c>
      <c r="E235" s="25">
        <v>48857</v>
      </c>
      <c r="F235" s="25">
        <v>56770</v>
      </c>
      <c r="G235" s="123"/>
      <c r="H235" s="25"/>
    </row>
    <row r="236" spans="1:8" ht="13.5" thickBot="1">
      <c r="A236" s="19"/>
      <c r="B236" s="21"/>
      <c r="C236" s="32"/>
      <c r="D236" s="26"/>
      <c r="E236" s="94"/>
      <c r="F236" s="25"/>
      <c r="G236" s="123"/>
      <c r="H236" s="25"/>
    </row>
    <row r="237" spans="1:8" ht="18" customHeight="1" thickBot="1">
      <c r="A237" s="17" t="s">
        <v>213</v>
      </c>
      <c r="B237" s="18"/>
      <c r="C237" s="33" t="s">
        <v>214</v>
      </c>
      <c r="D237" s="23" t="e">
        <f>D238+#REF!</f>
        <v>#REF!</v>
      </c>
      <c r="E237" s="92" t="e">
        <f>E238+#REF!</f>
        <v>#REF!</v>
      </c>
      <c r="F237" s="23">
        <f>F238</f>
        <v>199000</v>
      </c>
      <c r="G237" s="121" t="e">
        <f>F237/E237*100</f>
        <v>#REF!</v>
      </c>
      <c r="H237" s="23" t="e">
        <f>H238+#REF!</f>
        <v>#REF!</v>
      </c>
    </row>
    <row r="238" spans="1:8" ht="12.75">
      <c r="A238" s="19"/>
      <c r="B238" s="20" t="s">
        <v>215</v>
      </c>
      <c r="C238" s="34" t="s">
        <v>216</v>
      </c>
      <c r="D238" s="28">
        <f>D240</f>
        <v>192300</v>
      </c>
      <c r="E238" s="93">
        <f>E240</f>
        <v>192300</v>
      </c>
      <c r="F238" s="28">
        <f>F240</f>
        <v>199000</v>
      </c>
      <c r="G238" s="124">
        <f>F238/E238*100</f>
        <v>103.4841393655746</v>
      </c>
      <c r="H238" s="28">
        <f>H240</f>
        <v>0</v>
      </c>
    </row>
    <row r="239" spans="1:8" ht="12.75">
      <c r="A239" s="19"/>
      <c r="B239" s="21"/>
      <c r="C239" s="31" t="s">
        <v>152</v>
      </c>
      <c r="D239" s="25"/>
      <c r="E239" s="94"/>
      <c r="F239" s="25"/>
      <c r="G239" s="123" t="s">
        <v>255</v>
      </c>
      <c r="H239" s="25"/>
    </row>
    <row r="240" spans="1:8" ht="12.75">
      <c r="A240" s="19"/>
      <c r="B240" s="21"/>
      <c r="C240" s="31" t="s">
        <v>153</v>
      </c>
      <c r="D240" s="25">
        <f>SUM(D242:D247)</f>
        <v>192300</v>
      </c>
      <c r="E240" s="25">
        <f>SUM(E242:E247)</f>
        <v>192300</v>
      </c>
      <c r="F240" s="25">
        <f>SUM(F242:F247)</f>
        <v>199000</v>
      </c>
      <c r="G240" s="123"/>
      <c r="H240" s="25"/>
    </row>
    <row r="241" spans="1:8" ht="12.75">
      <c r="A241" s="19"/>
      <c r="B241" s="21"/>
      <c r="C241" s="31" t="s">
        <v>152</v>
      </c>
      <c r="D241" s="25"/>
      <c r="E241" s="94"/>
      <c r="F241" s="25"/>
      <c r="G241" s="123"/>
      <c r="H241" s="25"/>
    </row>
    <row r="242" spans="1:8" ht="12.75">
      <c r="A242" s="19"/>
      <c r="B242" s="21"/>
      <c r="C242" s="31" t="s">
        <v>378</v>
      </c>
      <c r="D242" s="25">
        <v>106000</v>
      </c>
      <c r="E242" s="25">
        <v>106000</v>
      </c>
      <c r="F242" s="25">
        <v>107800</v>
      </c>
      <c r="G242" s="123"/>
      <c r="H242" s="25"/>
    </row>
    <row r="243" spans="1:8" ht="25.5" customHeight="1">
      <c r="A243" s="19"/>
      <c r="B243" s="21"/>
      <c r="C243" s="31" t="s">
        <v>379</v>
      </c>
      <c r="D243" s="25">
        <v>8000</v>
      </c>
      <c r="E243" s="25">
        <v>8000</v>
      </c>
      <c r="F243" s="25">
        <v>8000</v>
      </c>
      <c r="G243" s="123"/>
      <c r="H243" s="25"/>
    </row>
    <row r="244" spans="1:8" ht="12.75" customHeight="1">
      <c r="A244" s="19"/>
      <c r="B244" s="21"/>
      <c r="C244" s="31" t="s">
        <v>397</v>
      </c>
      <c r="D244" s="25">
        <v>7144</v>
      </c>
      <c r="E244" s="25">
        <v>7144</v>
      </c>
      <c r="F244" s="25">
        <v>7800</v>
      </c>
      <c r="G244" s="123"/>
      <c r="H244" s="25"/>
    </row>
    <row r="245" spans="1:8" ht="12.75" customHeight="1">
      <c r="A245" s="19"/>
      <c r="B245" s="21"/>
      <c r="C245" s="31" t="s">
        <v>363</v>
      </c>
      <c r="D245" s="25">
        <v>26100</v>
      </c>
      <c r="E245" s="25">
        <v>26100</v>
      </c>
      <c r="F245" s="25">
        <v>12500</v>
      </c>
      <c r="G245" s="123"/>
      <c r="H245" s="25"/>
    </row>
    <row r="246" spans="1:8" ht="12.75" customHeight="1">
      <c r="A246" s="19"/>
      <c r="B246" s="21"/>
      <c r="C246" s="31" t="s">
        <v>366</v>
      </c>
      <c r="D246" s="25">
        <v>44556</v>
      </c>
      <c r="E246" s="25">
        <v>44556</v>
      </c>
      <c r="F246" s="25">
        <v>62400</v>
      </c>
      <c r="G246" s="123"/>
      <c r="H246" s="25"/>
    </row>
    <row r="247" spans="1:8" ht="12.75" customHeight="1">
      <c r="A247" s="19"/>
      <c r="B247" s="21"/>
      <c r="C247" s="31" t="s">
        <v>367</v>
      </c>
      <c r="D247" s="25">
        <v>500</v>
      </c>
      <c r="E247" s="25">
        <v>500</v>
      </c>
      <c r="F247" s="25">
        <v>500</v>
      </c>
      <c r="G247" s="123"/>
      <c r="H247" s="25"/>
    </row>
    <row r="248" spans="1:8" ht="12.75" customHeight="1" thickBot="1">
      <c r="A248" s="19"/>
      <c r="B248" s="21"/>
      <c r="C248" s="31"/>
      <c r="D248" s="25"/>
      <c r="E248" s="94"/>
      <c r="F248" s="25"/>
      <c r="G248" s="123"/>
      <c r="H248" s="25"/>
    </row>
    <row r="249" spans="1:8" ht="13.5" thickBot="1">
      <c r="A249" s="89" t="s">
        <v>338</v>
      </c>
      <c r="B249" s="90"/>
      <c r="C249" s="91" t="s">
        <v>339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9"/>
      <c r="B250" s="105" t="s">
        <v>380</v>
      </c>
      <c r="C250" s="88" t="s">
        <v>217</v>
      </c>
      <c r="D250" s="24"/>
      <c r="E250" s="93"/>
      <c r="F250" s="28">
        <f>F252</f>
        <v>7831</v>
      </c>
      <c r="G250" s="124"/>
      <c r="H250" s="28"/>
    </row>
    <row r="251" spans="1:8" ht="12.75">
      <c r="A251" s="19"/>
      <c r="B251" s="21"/>
      <c r="C251" s="32" t="s">
        <v>107</v>
      </c>
      <c r="D251" s="99"/>
      <c r="E251" s="93"/>
      <c r="F251" s="28"/>
      <c r="G251" s="124"/>
      <c r="H251" s="28"/>
    </row>
    <row r="252" spans="1:8" ht="12.75">
      <c r="A252" s="19"/>
      <c r="B252" s="21"/>
      <c r="C252" s="32" t="s">
        <v>153</v>
      </c>
      <c r="D252" s="26"/>
      <c r="E252" s="94"/>
      <c r="F252" s="25">
        <v>7831</v>
      </c>
      <c r="G252" s="123"/>
      <c r="H252" s="25"/>
    </row>
    <row r="253" spans="1:8" ht="12.75">
      <c r="A253" s="19"/>
      <c r="B253" s="109"/>
      <c r="C253" s="32"/>
      <c r="D253" s="26"/>
      <c r="E253" s="94"/>
      <c r="F253" s="25"/>
      <c r="G253" s="123"/>
      <c r="H253" s="25"/>
    </row>
    <row r="254" spans="1:8" ht="12.75" customHeight="1">
      <c r="A254" s="19"/>
      <c r="B254" s="109" t="s">
        <v>381</v>
      </c>
      <c r="C254" s="32" t="s">
        <v>218</v>
      </c>
      <c r="D254" s="26"/>
      <c r="E254" s="94"/>
      <c r="F254" s="25">
        <f>F256</f>
        <v>578286</v>
      </c>
      <c r="G254" s="123"/>
      <c r="H254" s="25"/>
    </row>
    <row r="255" spans="1:8" ht="12.75">
      <c r="A255" s="19"/>
      <c r="B255" s="21"/>
      <c r="C255" s="32" t="s">
        <v>107</v>
      </c>
      <c r="D255" s="26"/>
      <c r="E255" s="94"/>
      <c r="F255" s="25"/>
      <c r="G255" s="123"/>
      <c r="H255" s="25"/>
    </row>
    <row r="256" spans="1:8" ht="12.75">
      <c r="A256" s="19"/>
      <c r="B256" s="21"/>
      <c r="C256" s="32" t="s">
        <v>153</v>
      </c>
      <c r="D256" s="26"/>
      <c r="E256" s="94"/>
      <c r="F256" s="25">
        <v>578286</v>
      </c>
      <c r="G256" s="123"/>
      <c r="H256" s="25"/>
    </row>
    <row r="257" spans="1:8" ht="12.75">
      <c r="A257" s="19"/>
      <c r="B257" s="21"/>
      <c r="C257" s="32" t="s">
        <v>107</v>
      </c>
      <c r="D257" s="26"/>
      <c r="E257" s="94"/>
      <c r="F257" s="25"/>
      <c r="G257" s="123"/>
      <c r="H257" s="25"/>
    </row>
    <row r="258" spans="1:8" ht="12.75">
      <c r="A258" s="19"/>
      <c r="B258" s="21"/>
      <c r="C258" s="32" t="s">
        <v>219</v>
      </c>
      <c r="D258" s="26"/>
      <c r="E258" s="94"/>
      <c r="F258" s="25">
        <v>19600</v>
      </c>
      <c r="G258" s="123"/>
      <c r="H258" s="25"/>
    </row>
    <row r="259" spans="1:8" ht="12.75">
      <c r="A259" s="19"/>
      <c r="B259" s="109"/>
      <c r="C259" s="32"/>
      <c r="D259" s="26"/>
      <c r="E259" s="94"/>
      <c r="F259" s="25"/>
      <c r="G259" s="123"/>
      <c r="H259" s="25"/>
    </row>
    <row r="260" spans="1:8" ht="12.75">
      <c r="A260" s="19"/>
      <c r="B260" s="109" t="s">
        <v>382</v>
      </c>
      <c r="C260" s="32" t="s">
        <v>220</v>
      </c>
      <c r="D260" s="26"/>
      <c r="E260" s="94"/>
      <c r="F260" s="25">
        <f>F262</f>
        <v>225000</v>
      </c>
      <c r="G260" s="123"/>
      <c r="H260" s="25"/>
    </row>
    <row r="261" spans="1:8" ht="12.75">
      <c r="A261" s="19"/>
      <c r="B261" s="21"/>
      <c r="C261" s="32" t="s">
        <v>107</v>
      </c>
      <c r="D261" s="26"/>
      <c r="E261" s="94"/>
      <c r="F261" s="25"/>
      <c r="G261" s="123"/>
      <c r="H261" s="25"/>
    </row>
    <row r="262" spans="1:8" ht="12.75">
      <c r="A262" s="19"/>
      <c r="B262" s="21"/>
      <c r="C262" s="32" t="s">
        <v>153</v>
      </c>
      <c r="D262" s="26"/>
      <c r="E262" s="94"/>
      <c r="F262" s="25">
        <v>225000</v>
      </c>
      <c r="G262" s="123"/>
      <c r="H262" s="25"/>
    </row>
    <row r="263" spans="1:8" ht="12.75">
      <c r="A263" s="19"/>
      <c r="B263" s="108"/>
      <c r="C263" s="31"/>
      <c r="D263" s="25"/>
      <c r="E263" s="94"/>
      <c r="F263" s="25"/>
      <c r="G263" s="123"/>
      <c r="H263" s="25"/>
    </row>
    <row r="264" spans="1:8" ht="12.75" customHeight="1">
      <c r="A264" s="19"/>
      <c r="B264" s="108" t="s">
        <v>404</v>
      </c>
      <c r="C264" s="34" t="s">
        <v>144</v>
      </c>
      <c r="D264" s="28"/>
      <c r="E264" s="93"/>
      <c r="F264" s="28">
        <f>F266</f>
        <v>2907</v>
      </c>
      <c r="G264" s="124"/>
      <c r="H264" s="28"/>
    </row>
    <row r="265" spans="1:8" ht="12.75">
      <c r="A265" s="19"/>
      <c r="B265" s="21"/>
      <c r="C265" s="31" t="s">
        <v>107</v>
      </c>
      <c r="D265" s="25"/>
      <c r="E265" s="93"/>
      <c r="F265" s="28"/>
      <c r="G265" s="124"/>
      <c r="H265" s="28"/>
    </row>
    <row r="266" spans="1:8" ht="12.75">
      <c r="A266" s="19"/>
      <c r="B266" s="21"/>
      <c r="C266" s="88" t="s">
        <v>153</v>
      </c>
      <c r="D266" s="99"/>
      <c r="E266" s="93"/>
      <c r="F266" s="28">
        <v>2907</v>
      </c>
      <c r="G266" s="124"/>
      <c r="H266" s="28"/>
    </row>
    <row r="267" spans="1:8" ht="12.75">
      <c r="A267" s="19"/>
      <c r="B267" s="109"/>
      <c r="C267" s="32"/>
      <c r="D267" s="26"/>
      <c r="E267" s="94"/>
      <c r="F267" s="25"/>
      <c r="G267" s="123"/>
      <c r="H267" s="25"/>
    </row>
    <row r="268" spans="1:8" ht="12.75">
      <c r="A268" s="19"/>
      <c r="B268" s="109" t="s">
        <v>383</v>
      </c>
      <c r="C268" s="32" t="s">
        <v>145</v>
      </c>
      <c r="D268" s="26"/>
      <c r="E268" s="94"/>
      <c r="F268" s="25">
        <f>F270</f>
        <v>364923</v>
      </c>
      <c r="G268" s="123"/>
      <c r="H268" s="25"/>
    </row>
    <row r="269" spans="1:8" ht="12.75">
      <c r="A269" s="19"/>
      <c r="B269" s="21"/>
      <c r="C269" s="32" t="s">
        <v>107</v>
      </c>
      <c r="D269" s="26"/>
      <c r="E269" s="94"/>
      <c r="F269" s="25"/>
      <c r="G269" s="123"/>
      <c r="H269" s="25"/>
    </row>
    <row r="270" spans="1:8" ht="12.75">
      <c r="A270" s="19"/>
      <c r="B270" s="21"/>
      <c r="C270" s="32" t="s">
        <v>153</v>
      </c>
      <c r="D270" s="26"/>
      <c r="E270" s="94"/>
      <c r="F270" s="25">
        <v>364923</v>
      </c>
      <c r="G270" s="123"/>
      <c r="H270" s="25"/>
    </row>
    <row r="271" spans="1:8" ht="12.75">
      <c r="A271" s="19"/>
      <c r="B271" s="21"/>
      <c r="C271" s="32" t="s">
        <v>107</v>
      </c>
      <c r="D271" s="26"/>
      <c r="E271" s="94"/>
      <c r="F271" s="25"/>
      <c r="G271" s="123"/>
      <c r="H271" s="25"/>
    </row>
    <row r="272" spans="1:8" ht="12.75">
      <c r="A272" s="19"/>
      <c r="B272" s="21"/>
      <c r="C272" s="32" t="s">
        <v>176</v>
      </c>
      <c r="D272" s="26"/>
      <c r="E272" s="94"/>
      <c r="F272" s="25">
        <v>323739</v>
      </c>
      <c r="G272" s="123"/>
      <c r="H272" s="25"/>
    </row>
    <row r="273" spans="1:8" ht="12.75">
      <c r="A273" s="19"/>
      <c r="B273" s="109"/>
      <c r="C273" s="32"/>
      <c r="D273" s="26"/>
      <c r="E273" s="94"/>
      <c r="F273" s="25"/>
      <c r="G273" s="123"/>
      <c r="H273" s="25"/>
    </row>
    <row r="274" spans="1:8" ht="12.75" customHeight="1">
      <c r="A274" s="19"/>
      <c r="B274" s="109" t="s">
        <v>384</v>
      </c>
      <c r="C274" s="32" t="s">
        <v>221</v>
      </c>
      <c r="D274" s="26"/>
      <c r="E274" s="94"/>
      <c r="F274" s="25">
        <f>F276</f>
        <v>40800</v>
      </c>
      <c r="G274" s="123"/>
      <c r="H274" s="25"/>
    </row>
    <row r="275" spans="1:8" ht="12.75">
      <c r="A275" s="19"/>
      <c r="B275" s="21"/>
      <c r="C275" s="32" t="s">
        <v>107</v>
      </c>
      <c r="D275" s="26"/>
      <c r="E275" s="94"/>
      <c r="F275" s="25"/>
      <c r="G275" s="123"/>
      <c r="H275" s="25"/>
    </row>
    <row r="276" spans="1:8" ht="12.75">
      <c r="A276" s="19"/>
      <c r="B276" s="21"/>
      <c r="C276" s="32" t="s">
        <v>153</v>
      </c>
      <c r="D276" s="26"/>
      <c r="E276" s="94"/>
      <c r="F276" s="25">
        <v>40800</v>
      </c>
      <c r="G276" s="123"/>
      <c r="H276" s="25"/>
    </row>
    <row r="277" spans="1:8" ht="12.75">
      <c r="A277" s="19"/>
      <c r="B277" s="109"/>
      <c r="C277" s="32"/>
      <c r="D277" s="26"/>
      <c r="E277" s="94"/>
      <c r="F277" s="25"/>
      <c r="G277" s="123"/>
      <c r="H277" s="25"/>
    </row>
    <row r="278" spans="1:8" ht="12.75">
      <c r="A278" s="19"/>
      <c r="B278" s="109" t="s">
        <v>385</v>
      </c>
      <c r="C278" s="32" t="s">
        <v>157</v>
      </c>
      <c r="D278" s="26"/>
      <c r="E278" s="94"/>
      <c r="F278" s="25">
        <f>SUM(F281:F283)</f>
        <v>56000</v>
      </c>
      <c r="G278" s="123"/>
      <c r="H278" s="25"/>
    </row>
    <row r="279" spans="1:8" ht="12.75">
      <c r="A279" s="19"/>
      <c r="B279" s="21"/>
      <c r="C279" s="32" t="s">
        <v>107</v>
      </c>
      <c r="D279" s="26"/>
      <c r="E279" s="94"/>
      <c r="F279" s="25"/>
      <c r="G279" s="123"/>
      <c r="H279" s="25"/>
    </row>
    <row r="280" spans="1:8" ht="12.75">
      <c r="A280" s="19"/>
      <c r="B280" s="21"/>
      <c r="C280" s="32" t="s">
        <v>153</v>
      </c>
      <c r="D280" s="26"/>
      <c r="E280" s="94"/>
      <c r="F280" s="25"/>
      <c r="G280" s="123"/>
      <c r="H280" s="25"/>
    </row>
    <row r="281" spans="1:8" ht="12.75" customHeight="1">
      <c r="A281" s="19"/>
      <c r="B281" s="21"/>
      <c r="C281" s="32" t="s">
        <v>386</v>
      </c>
      <c r="D281" s="26"/>
      <c r="E281" s="94"/>
      <c r="F281" s="25">
        <v>2500</v>
      </c>
      <c r="G281" s="123"/>
      <c r="H281" s="25"/>
    </row>
    <row r="282" spans="1:8" ht="12.75" customHeight="1">
      <c r="A282" s="19"/>
      <c r="B282" s="21"/>
      <c r="C282" s="32" t="s">
        <v>387</v>
      </c>
      <c r="D282" s="26"/>
      <c r="E282" s="94"/>
      <c r="F282" s="25">
        <v>3500</v>
      </c>
      <c r="G282" s="123"/>
      <c r="H282" s="25"/>
    </row>
    <row r="283" spans="1:8" ht="12.75" customHeight="1">
      <c r="A283" s="19"/>
      <c r="B283" s="21"/>
      <c r="C283" s="32" t="s">
        <v>491</v>
      </c>
      <c r="D283" s="26"/>
      <c r="E283" s="94"/>
      <c r="F283" s="25">
        <v>50000</v>
      </c>
      <c r="G283" s="123"/>
      <c r="H283" s="25"/>
    </row>
    <row r="284" spans="1:8" ht="13.5" thickBot="1">
      <c r="A284" s="19"/>
      <c r="B284" s="21"/>
      <c r="C284" s="32"/>
      <c r="D284" s="26"/>
      <c r="E284" s="94"/>
      <c r="F284" s="25"/>
      <c r="G284" s="123"/>
      <c r="H284" s="25"/>
    </row>
    <row r="285" spans="1:8" ht="25.5" customHeight="1" thickBot="1">
      <c r="A285" s="17" t="s">
        <v>125</v>
      </c>
      <c r="B285" s="18"/>
      <c r="C285" s="33" t="s">
        <v>126</v>
      </c>
      <c r="D285" s="23" t="e">
        <f>D286+#REF!+D292</f>
        <v>#REF!</v>
      </c>
      <c r="E285" s="92" t="e">
        <f>E286+#REF!+E292</f>
        <v>#REF!</v>
      </c>
      <c r="F285" s="23">
        <f>F286+F292</f>
        <v>297840</v>
      </c>
      <c r="G285" s="121" t="e">
        <f>F285/E285*100</f>
        <v>#REF!</v>
      </c>
      <c r="H285" s="23" t="e">
        <f>H286+#REF!+H292</f>
        <v>#REF!</v>
      </c>
    </row>
    <row r="286" spans="1:8" ht="12.75">
      <c r="A286" s="19"/>
      <c r="B286" s="20" t="s">
        <v>222</v>
      </c>
      <c r="C286" s="34" t="s">
        <v>223</v>
      </c>
      <c r="D286" s="28">
        <f>D288</f>
        <v>281480</v>
      </c>
      <c r="E286" s="93">
        <f>E288</f>
        <v>274480</v>
      </c>
      <c r="F286" s="28">
        <f>F288</f>
        <v>291140</v>
      </c>
      <c r="G286" s="124">
        <f>F286/E286*100</f>
        <v>106.06965899154766</v>
      </c>
      <c r="H286" s="28">
        <f>H288</f>
        <v>0</v>
      </c>
    </row>
    <row r="287" spans="1:8" ht="12.75">
      <c r="A287" s="19"/>
      <c r="B287" s="21"/>
      <c r="C287" s="34" t="s">
        <v>152</v>
      </c>
      <c r="D287" s="28"/>
      <c r="E287" s="93"/>
      <c r="F287" s="28"/>
      <c r="G287" s="124"/>
      <c r="H287" s="28"/>
    </row>
    <row r="288" spans="1:8" ht="12.75">
      <c r="A288" s="19"/>
      <c r="B288" s="21"/>
      <c r="C288" s="31" t="s">
        <v>153</v>
      </c>
      <c r="D288" s="25">
        <v>281480</v>
      </c>
      <c r="E288" s="25">
        <v>274480</v>
      </c>
      <c r="F288" s="25">
        <v>291140</v>
      </c>
      <c r="G288" s="123"/>
      <c r="H288" s="25"/>
    </row>
    <row r="289" spans="1:8" ht="12.75">
      <c r="A289" s="19"/>
      <c r="B289" s="21"/>
      <c r="C289" s="31" t="s">
        <v>152</v>
      </c>
      <c r="D289" s="25"/>
      <c r="E289" s="94"/>
      <c r="F289" s="25"/>
      <c r="G289" s="123"/>
      <c r="H289" s="25"/>
    </row>
    <row r="290" spans="1:8" ht="12.75">
      <c r="A290" s="19"/>
      <c r="B290" s="21"/>
      <c r="C290" s="31" t="s">
        <v>176</v>
      </c>
      <c r="D290" s="25">
        <v>258140</v>
      </c>
      <c r="E290" s="25">
        <v>253140</v>
      </c>
      <c r="F290" s="25">
        <v>264720</v>
      </c>
      <c r="G290" s="123"/>
      <c r="H290" s="25"/>
    </row>
    <row r="291" spans="1:8" ht="12.75">
      <c r="A291" s="19"/>
      <c r="B291" s="21"/>
      <c r="C291" s="31"/>
      <c r="D291" s="25"/>
      <c r="E291" s="94"/>
      <c r="F291" s="25"/>
      <c r="G291" s="123"/>
      <c r="H291" s="25"/>
    </row>
    <row r="292" spans="1:8" ht="12.75">
      <c r="A292" s="19"/>
      <c r="B292" s="22" t="s">
        <v>225</v>
      </c>
      <c r="C292" s="31" t="s">
        <v>157</v>
      </c>
      <c r="D292" s="25">
        <f>D294</f>
        <v>6513</v>
      </c>
      <c r="E292" s="94">
        <f>E294</f>
        <v>6513</v>
      </c>
      <c r="F292" s="25">
        <f>F294</f>
        <v>6700</v>
      </c>
      <c r="G292" s="123">
        <f>F292/E292*100</f>
        <v>102.87118071549209</v>
      </c>
      <c r="H292" s="25">
        <f>H294</f>
        <v>0</v>
      </c>
    </row>
    <row r="293" spans="1:8" ht="12.75">
      <c r="A293" s="19"/>
      <c r="B293" s="21"/>
      <c r="C293" s="31" t="s">
        <v>107</v>
      </c>
      <c r="D293" s="25"/>
      <c r="E293" s="94"/>
      <c r="F293" s="25"/>
      <c r="G293" s="123"/>
      <c r="H293" s="25"/>
    </row>
    <row r="294" spans="1:8" ht="12.75">
      <c r="A294" s="19"/>
      <c r="B294" s="21"/>
      <c r="C294" s="31" t="s">
        <v>153</v>
      </c>
      <c r="D294" s="25">
        <v>6513</v>
      </c>
      <c r="E294" s="25">
        <v>6513</v>
      </c>
      <c r="F294" s="25">
        <v>6700</v>
      </c>
      <c r="G294" s="123"/>
      <c r="H294" s="25"/>
    </row>
    <row r="295" spans="1:8" ht="13.5" thickBot="1">
      <c r="A295" s="19"/>
      <c r="B295" s="21"/>
      <c r="C295" s="32"/>
      <c r="D295" s="26"/>
      <c r="E295" s="94"/>
      <c r="F295" s="25"/>
      <c r="G295" s="123"/>
      <c r="H295" s="25"/>
    </row>
    <row r="296" spans="1:8" ht="24" customHeight="1" thickBot="1">
      <c r="A296" s="17" t="s">
        <v>127</v>
      </c>
      <c r="B296" s="18"/>
      <c r="C296" s="33" t="s">
        <v>128</v>
      </c>
      <c r="D296" s="23" t="e">
        <f>D297+D305+D311+D318+D322+#REF!</f>
        <v>#REF!</v>
      </c>
      <c r="E296" s="92" t="e">
        <f>E297+E305+E311+E318+E322+#REF!</f>
        <v>#REF!</v>
      </c>
      <c r="F296" s="23">
        <f>F297+F305+F311+F318+F322</f>
        <v>481500</v>
      </c>
      <c r="G296" s="121" t="e">
        <f>F296/E296*100</f>
        <v>#REF!</v>
      </c>
      <c r="H296" s="23" t="e">
        <f>H297+H305+H311+H318+H322</f>
        <v>#REF!</v>
      </c>
    </row>
    <row r="297" spans="1:8" ht="12.75" customHeight="1">
      <c r="A297" s="19"/>
      <c r="B297" s="20" t="s">
        <v>226</v>
      </c>
      <c r="C297" s="34" t="s">
        <v>227</v>
      </c>
      <c r="D297" s="28">
        <f>D298+D300</f>
        <v>130974</v>
      </c>
      <c r="E297" s="28">
        <f>E298+E300</f>
        <v>130971</v>
      </c>
      <c r="F297" s="28">
        <f>F298+F300</f>
        <v>152500</v>
      </c>
      <c r="G297" s="124">
        <f>F297/E297*100</f>
        <v>116.43799008940911</v>
      </c>
      <c r="H297" s="28">
        <f>H298+H300</f>
        <v>0</v>
      </c>
    </row>
    <row r="298" spans="1:8" ht="12.75">
      <c r="A298" s="19"/>
      <c r="B298" s="21"/>
      <c r="C298" s="31" t="s">
        <v>170</v>
      </c>
      <c r="D298" s="28">
        <f>SUM(D299:D299)</f>
        <v>69289</v>
      </c>
      <c r="E298" s="28">
        <f>SUM(E299:E299)</f>
        <v>69289</v>
      </c>
      <c r="F298" s="28">
        <f>SUM(F299:F299)</f>
        <v>50000</v>
      </c>
      <c r="G298" s="124"/>
      <c r="H298" s="25"/>
    </row>
    <row r="299" spans="1:8" ht="12.75" customHeight="1">
      <c r="A299" s="19"/>
      <c r="B299" s="21"/>
      <c r="C299" s="31" t="s">
        <v>228</v>
      </c>
      <c r="D299" s="25">
        <v>69289</v>
      </c>
      <c r="E299" s="94">
        <v>69289</v>
      </c>
      <c r="F299" s="25">
        <v>50000</v>
      </c>
      <c r="G299" s="123"/>
      <c r="H299" s="25"/>
    </row>
    <row r="300" spans="1:8" ht="12.75">
      <c r="A300" s="19"/>
      <c r="B300" s="21"/>
      <c r="C300" s="31" t="s">
        <v>163</v>
      </c>
      <c r="D300" s="25">
        <f>SUM(D301:D303)</f>
        <v>61685</v>
      </c>
      <c r="E300" s="25">
        <f>SUM(E301:E303)</f>
        <v>61682</v>
      </c>
      <c r="F300" s="25">
        <f>SUM(F301:F303)</f>
        <v>102500</v>
      </c>
      <c r="G300" s="123"/>
      <c r="H300" s="25"/>
    </row>
    <row r="301" spans="1:8" ht="12.75">
      <c r="A301" s="19"/>
      <c r="B301" s="21"/>
      <c r="C301" s="31" t="s">
        <v>405</v>
      </c>
      <c r="D301" s="25">
        <v>60000</v>
      </c>
      <c r="E301" s="94">
        <v>60000</v>
      </c>
      <c r="F301" s="25">
        <v>100400</v>
      </c>
      <c r="G301" s="123"/>
      <c r="H301" s="25"/>
    </row>
    <row r="302" spans="1:8" ht="12.75">
      <c r="A302" s="19"/>
      <c r="B302" s="21"/>
      <c r="C302" s="31" t="s">
        <v>406</v>
      </c>
      <c r="D302" s="25">
        <v>500</v>
      </c>
      <c r="E302" s="94">
        <v>500</v>
      </c>
      <c r="F302" s="25">
        <v>500</v>
      </c>
      <c r="G302" s="123"/>
      <c r="H302" s="25"/>
    </row>
    <row r="303" spans="1:8" ht="12.75" customHeight="1">
      <c r="A303" s="19"/>
      <c r="B303" s="21"/>
      <c r="C303" s="31" t="s">
        <v>407</v>
      </c>
      <c r="D303" s="25">
        <v>1185</v>
      </c>
      <c r="E303" s="94">
        <v>1182</v>
      </c>
      <c r="F303" s="25">
        <v>1600</v>
      </c>
      <c r="G303" s="123"/>
      <c r="H303" s="25"/>
    </row>
    <row r="304" spans="1:8" ht="12.75">
      <c r="A304" s="19"/>
      <c r="B304" s="21"/>
      <c r="C304" s="31"/>
      <c r="D304" s="25"/>
      <c r="E304" s="94"/>
      <c r="F304" s="25"/>
      <c r="G304" s="123"/>
      <c r="H304" s="25"/>
    </row>
    <row r="305" spans="1:8" ht="12.75">
      <c r="A305" s="19"/>
      <c r="B305" s="22" t="s">
        <v>229</v>
      </c>
      <c r="C305" s="31" t="s">
        <v>230</v>
      </c>
      <c r="D305" s="25">
        <f>D306</f>
        <v>8315</v>
      </c>
      <c r="E305" s="94">
        <f>E306</f>
        <v>8315</v>
      </c>
      <c r="F305" s="25">
        <f>F306</f>
        <v>11500</v>
      </c>
      <c r="G305" s="123">
        <f>F305/E305*100</f>
        <v>138.30426939266388</v>
      </c>
      <c r="H305" s="25">
        <f>H306</f>
        <v>0</v>
      </c>
    </row>
    <row r="306" spans="1:8" ht="12.75">
      <c r="A306" s="19"/>
      <c r="B306" s="21"/>
      <c r="C306" s="31" t="s">
        <v>153</v>
      </c>
      <c r="D306" s="25">
        <f>SUM(D307:D309)</f>
        <v>8315</v>
      </c>
      <c r="E306" s="25">
        <f>SUM(E307:E309)</f>
        <v>8315</v>
      </c>
      <c r="F306" s="25">
        <f>SUM(F307:F309)</f>
        <v>11500</v>
      </c>
      <c r="G306" s="123"/>
      <c r="H306" s="25"/>
    </row>
    <row r="307" spans="1:8" ht="12.75">
      <c r="A307" s="19"/>
      <c r="B307" s="21"/>
      <c r="C307" s="31" t="s">
        <v>410</v>
      </c>
      <c r="D307" s="25">
        <v>5000</v>
      </c>
      <c r="E307" s="94">
        <v>5000</v>
      </c>
      <c r="F307" s="25">
        <v>5000</v>
      </c>
      <c r="G307" s="123"/>
      <c r="H307" s="25"/>
    </row>
    <row r="308" spans="1:8" ht="12.75">
      <c r="A308" s="19"/>
      <c r="B308" s="21"/>
      <c r="C308" s="31" t="s">
        <v>409</v>
      </c>
      <c r="D308" s="25">
        <v>3315</v>
      </c>
      <c r="E308" s="94">
        <v>3315</v>
      </c>
      <c r="F308" s="25">
        <v>6000</v>
      </c>
      <c r="G308" s="123"/>
      <c r="H308" s="25"/>
    </row>
    <row r="309" spans="1:8" ht="12.75">
      <c r="A309" s="19"/>
      <c r="B309" s="21"/>
      <c r="C309" s="31" t="s">
        <v>408</v>
      </c>
      <c r="D309" s="25"/>
      <c r="E309" s="94"/>
      <c r="F309" s="25">
        <v>500</v>
      </c>
      <c r="G309" s="123"/>
      <c r="H309" s="25"/>
    </row>
    <row r="310" spans="1:8" ht="12.75">
      <c r="A310" s="19"/>
      <c r="B310" s="21"/>
      <c r="C310" s="31"/>
      <c r="D310" s="25"/>
      <c r="E310" s="94"/>
      <c r="F310" s="25"/>
      <c r="G310" s="123"/>
      <c r="H310" s="25"/>
    </row>
    <row r="311" spans="1:8" ht="12.75" customHeight="1">
      <c r="A311" s="19"/>
      <c r="B311" s="22" t="s">
        <v>231</v>
      </c>
      <c r="C311" s="31" t="s">
        <v>232</v>
      </c>
      <c r="D311" s="25">
        <f>D312</f>
        <v>22000</v>
      </c>
      <c r="E311" s="94">
        <f>E312</f>
        <v>22000</v>
      </c>
      <c r="F311" s="25">
        <f>F312</f>
        <v>32000</v>
      </c>
      <c r="G311" s="123">
        <f>F311/E311*100</f>
        <v>145.45454545454547</v>
      </c>
      <c r="H311" s="25">
        <f>H312</f>
        <v>0</v>
      </c>
    </row>
    <row r="312" spans="1:8" ht="12.75">
      <c r="A312" s="19"/>
      <c r="B312" s="21"/>
      <c r="C312" s="31" t="s">
        <v>153</v>
      </c>
      <c r="D312" s="25">
        <f>SUM(D313:D316)</f>
        <v>22000</v>
      </c>
      <c r="E312" s="25">
        <f>SUM(E313:E316)</f>
        <v>22000</v>
      </c>
      <c r="F312" s="25">
        <f>SUM(F313:F316)</f>
        <v>32000</v>
      </c>
      <c r="G312" s="123"/>
      <c r="H312" s="25"/>
    </row>
    <row r="313" spans="1:8" ht="12.75">
      <c r="A313" s="19"/>
      <c r="B313" s="21"/>
      <c r="C313" s="31" t="s">
        <v>411</v>
      </c>
      <c r="D313" s="25">
        <v>13000</v>
      </c>
      <c r="E313" s="25">
        <v>13000</v>
      </c>
      <c r="F313" s="25">
        <v>13000</v>
      </c>
      <c r="G313" s="123"/>
      <c r="H313" s="25"/>
    </row>
    <row r="314" spans="1:8" ht="12.75" customHeight="1">
      <c r="A314" s="19"/>
      <c r="B314" s="21"/>
      <c r="C314" s="31" t="s">
        <v>412</v>
      </c>
      <c r="D314" s="25"/>
      <c r="E314" s="25"/>
      <c r="F314" s="25">
        <v>10000</v>
      </c>
      <c r="G314" s="123"/>
      <c r="H314" s="25"/>
    </row>
    <row r="315" spans="1:8" ht="12.75">
      <c r="A315" s="19"/>
      <c r="B315" s="21"/>
      <c r="C315" s="31" t="s">
        <v>413</v>
      </c>
      <c r="D315" s="25">
        <v>6000</v>
      </c>
      <c r="E315" s="25">
        <v>6000</v>
      </c>
      <c r="F315" s="25">
        <v>6000</v>
      </c>
      <c r="G315" s="123"/>
      <c r="H315" s="25"/>
    </row>
    <row r="316" spans="1:8" ht="12.75">
      <c r="A316" s="19"/>
      <c r="B316" s="21"/>
      <c r="C316" s="31" t="s">
        <v>414</v>
      </c>
      <c r="D316" s="25">
        <v>3000</v>
      </c>
      <c r="E316" s="25">
        <v>3000</v>
      </c>
      <c r="F316" s="25">
        <v>3000</v>
      </c>
      <c r="G316" s="123"/>
      <c r="H316" s="25"/>
    </row>
    <row r="317" spans="1:8" ht="12.75">
      <c r="A317" s="19"/>
      <c r="B317" s="21"/>
      <c r="C317" s="31"/>
      <c r="D317" s="25"/>
      <c r="E317" s="94"/>
      <c r="F317" s="25"/>
      <c r="G317" s="123"/>
      <c r="H317" s="25"/>
    </row>
    <row r="318" spans="1:8" ht="12.75" customHeight="1">
      <c r="A318" s="19"/>
      <c r="B318" s="22" t="s">
        <v>233</v>
      </c>
      <c r="C318" s="31" t="s">
        <v>234</v>
      </c>
      <c r="D318" s="25" t="e">
        <f>D319</f>
        <v>#REF!</v>
      </c>
      <c r="E318" s="25" t="e">
        <f>E319</f>
        <v>#REF!</v>
      </c>
      <c r="F318" s="25">
        <f>F319</f>
        <v>15000</v>
      </c>
      <c r="G318" s="25">
        <f>G319</f>
        <v>0</v>
      </c>
      <c r="H318" s="25">
        <f>H319</f>
        <v>0</v>
      </c>
    </row>
    <row r="319" spans="1:8" ht="12.75">
      <c r="A319" s="19"/>
      <c r="B319" s="21"/>
      <c r="C319" s="31" t="s">
        <v>153</v>
      </c>
      <c r="D319" s="25" t="e">
        <f>#REF!+D320</f>
        <v>#REF!</v>
      </c>
      <c r="E319" s="25" t="e">
        <f>#REF!+E320</f>
        <v>#REF!</v>
      </c>
      <c r="F319" s="25">
        <f>F320</f>
        <v>15000</v>
      </c>
      <c r="G319" s="123"/>
      <c r="H319" s="25"/>
    </row>
    <row r="320" spans="1:8" ht="12.75">
      <c r="A320" s="19"/>
      <c r="B320" s="21"/>
      <c r="C320" s="31" t="s">
        <v>512</v>
      </c>
      <c r="D320" s="25"/>
      <c r="E320" s="94"/>
      <c r="F320" s="25">
        <v>15000</v>
      </c>
      <c r="G320" s="123"/>
      <c r="H320" s="25"/>
    </row>
    <row r="321" spans="1:8" ht="12.75">
      <c r="A321" s="19"/>
      <c r="B321" s="21"/>
      <c r="C321" s="31"/>
      <c r="D321" s="25"/>
      <c r="E321" s="94"/>
      <c r="F321" s="25"/>
      <c r="G321" s="123"/>
      <c r="H321" s="25"/>
    </row>
    <row r="322" spans="1:8" ht="12.75">
      <c r="A322" s="19"/>
      <c r="B322" s="22" t="s">
        <v>235</v>
      </c>
      <c r="C322" s="31" t="s">
        <v>146</v>
      </c>
      <c r="D322" s="25" t="e">
        <f>D323+D326</f>
        <v>#REF!</v>
      </c>
      <c r="E322" s="94" t="e">
        <f>E323+E326</f>
        <v>#REF!</v>
      </c>
      <c r="F322" s="25">
        <f>F323+F326</f>
        <v>270500</v>
      </c>
      <c r="G322" s="123" t="e">
        <f>F322/E322*100</f>
        <v>#REF!</v>
      </c>
      <c r="H322" s="25" t="e">
        <f>H323+H326</f>
        <v>#REF!</v>
      </c>
    </row>
    <row r="323" spans="1:8" ht="12.75">
      <c r="A323" s="19"/>
      <c r="B323" s="21"/>
      <c r="C323" s="31" t="s">
        <v>170</v>
      </c>
      <c r="D323" s="25" t="e">
        <f>#REF!+D325</f>
        <v>#REF!</v>
      </c>
      <c r="E323" s="25" t="e">
        <f>#REF!+E325</f>
        <v>#REF!</v>
      </c>
      <c r="F323" s="25">
        <f>F325</f>
        <v>30000</v>
      </c>
      <c r="G323" s="123"/>
      <c r="H323" s="25" t="e">
        <f>H324+#REF!</f>
        <v>#REF!</v>
      </c>
    </row>
    <row r="324" spans="1:8" ht="12.75">
      <c r="A324" s="19"/>
      <c r="B324" s="21"/>
      <c r="C324" s="31" t="s">
        <v>152</v>
      </c>
      <c r="D324" s="25"/>
      <c r="E324" s="94"/>
      <c r="F324" s="25"/>
      <c r="G324" s="123"/>
      <c r="H324" s="25"/>
    </row>
    <row r="325" spans="1:8" ht="24.75" customHeight="1">
      <c r="A325" s="19"/>
      <c r="B325" s="21"/>
      <c r="C325" s="31" t="s">
        <v>511</v>
      </c>
      <c r="D325" s="25"/>
      <c r="E325" s="94"/>
      <c r="F325" s="25">
        <v>30000</v>
      </c>
      <c r="G325" s="123"/>
      <c r="H325" s="25"/>
    </row>
    <row r="326" spans="1:8" ht="12.75">
      <c r="A326" s="19"/>
      <c r="B326" s="21"/>
      <c r="C326" s="31" t="s">
        <v>163</v>
      </c>
      <c r="D326" s="25">
        <f>SUM(D327:D330)</f>
        <v>261740</v>
      </c>
      <c r="E326" s="25">
        <f>SUM(E327:E330)</f>
        <v>233263</v>
      </c>
      <c r="F326" s="25">
        <f>SUM(F327:F330)</f>
        <v>240500</v>
      </c>
      <c r="G326" s="123"/>
      <c r="H326" s="25"/>
    </row>
    <row r="327" spans="1:8" ht="12.75">
      <c r="A327" s="19"/>
      <c r="B327" s="21"/>
      <c r="C327" s="32" t="s">
        <v>389</v>
      </c>
      <c r="D327" s="26">
        <v>170723</v>
      </c>
      <c r="E327" s="94">
        <v>142246</v>
      </c>
      <c r="F327" s="25">
        <v>150000</v>
      </c>
      <c r="G327" s="123"/>
      <c r="H327" s="25"/>
    </row>
    <row r="328" spans="1:8" ht="12.75">
      <c r="A328" s="19"/>
      <c r="B328" s="21"/>
      <c r="C328" s="32" t="s">
        <v>390</v>
      </c>
      <c r="D328" s="26">
        <v>81817</v>
      </c>
      <c r="E328" s="94">
        <v>81817</v>
      </c>
      <c r="F328" s="25">
        <v>80000</v>
      </c>
      <c r="G328" s="123"/>
      <c r="H328" s="25"/>
    </row>
    <row r="329" spans="1:8" ht="12.75">
      <c r="A329" s="19"/>
      <c r="B329" s="21"/>
      <c r="C329" s="32" t="s">
        <v>391</v>
      </c>
      <c r="D329" s="26">
        <v>8700</v>
      </c>
      <c r="E329" s="94">
        <v>8700</v>
      </c>
      <c r="F329" s="25">
        <v>10000</v>
      </c>
      <c r="G329" s="123"/>
      <c r="H329" s="25"/>
    </row>
    <row r="330" spans="1:8" ht="12.75">
      <c r="A330" s="19"/>
      <c r="B330" s="21"/>
      <c r="C330" s="32" t="s">
        <v>415</v>
      </c>
      <c r="D330" s="26">
        <v>500</v>
      </c>
      <c r="E330" s="94">
        <v>500</v>
      </c>
      <c r="F330" s="25">
        <v>500</v>
      </c>
      <c r="G330" s="123"/>
      <c r="H330" s="25"/>
    </row>
    <row r="331" spans="1:8" ht="13.5" thickBot="1">
      <c r="A331" s="19"/>
      <c r="B331" s="21"/>
      <c r="C331" s="32"/>
      <c r="D331" s="26"/>
      <c r="E331" s="103"/>
      <c r="F331" s="26"/>
      <c r="G331" s="125"/>
      <c r="H331" s="26"/>
    </row>
    <row r="332" spans="1:8" ht="26.25" customHeight="1" thickBot="1">
      <c r="A332" s="17" t="s">
        <v>236</v>
      </c>
      <c r="B332" s="18"/>
      <c r="C332" s="33" t="s">
        <v>237</v>
      </c>
      <c r="D332" s="23">
        <f>D333+D341+D346</f>
        <v>527750</v>
      </c>
      <c r="E332" s="92">
        <f>E333+E341+E346</f>
        <v>527750</v>
      </c>
      <c r="F332" s="23">
        <f>F333+F341+F346</f>
        <v>519650</v>
      </c>
      <c r="G332" s="121">
        <f>F332/E332*100</f>
        <v>98.4651823780199</v>
      </c>
      <c r="H332" s="23">
        <f>H333+H341+H346</f>
        <v>0</v>
      </c>
    </row>
    <row r="333" spans="1:8" ht="12.75" customHeight="1">
      <c r="A333" s="19"/>
      <c r="B333" s="20" t="s">
        <v>238</v>
      </c>
      <c r="C333" s="34" t="s">
        <v>239</v>
      </c>
      <c r="D333" s="28">
        <f>D334</f>
        <v>263500</v>
      </c>
      <c r="E333" s="93">
        <f>E334</f>
        <v>263500</v>
      </c>
      <c r="F333" s="28">
        <f>F334</f>
        <v>259000</v>
      </c>
      <c r="G333" s="124">
        <f>F333/E333*100</f>
        <v>98.292220113852</v>
      </c>
      <c r="H333" s="28">
        <f>H334</f>
        <v>0</v>
      </c>
    </row>
    <row r="334" spans="1:8" ht="12.75">
      <c r="A334" s="19"/>
      <c r="B334" s="21"/>
      <c r="C334" s="31" t="s">
        <v>153</v>
      </c>
      <c r="D334" s="25">
        <f>D336</f>
        <v>263500</v>
      </c>
      <c r="E334" s="25">
        <f>E336</f>
        <v>263500</v>
      </c>
      <c r="F334" s="25">
        <f>F336</f>
        <v>259000</v>
      </c>
      <c r="G334" s="123"/>
      <c r="H334" s="25">
        <f>H336</f>
        <v>0</v>
      </c>
    </row>
    <row r="335" spans="1:8" ht="12.75">
      <c r="A335" s="19"/>
      <c r="B335" s="21"/>
      <c r="C335" s="31" t="s">
        <v>152</v>
      </c>
      <c r="D335" s="25"/>
      <c r="E335" s="94"/>
      <c r="F335" s="25"/>
      <c r="G335" s="123"/>
      <c r="H335" s="25"/>
    </row>
    <row r="336" spans="1:8" ht="12.75">
      <c r="A336" s="19"/>
      <c r="B336" s="21"/>
      <c r="C336" s="32" t="s">
        <v>392</v>
      </c>
      <c r="D336" s="26">
        <v>263500</v>
      </c>
      <c r="E336" s="94">
        <v>263500</v>
      </c>
      <c r="F336" s="25">
        <v>259000</v>
      </c>
      <c r="G336" s="123"/>
      <c r="H336" s="25"/>
    </row>
    <row r="337" spans="1:8" ht="12.75">
      <c r="A337" s="19"/>
      <c r="B337" s="21"/>
      <c r="C337" s="32" t="s">
        <v>444</v>
      </c>
      <c r="D337" s="26"/>
      <c r="E337" s="94"/>
      <c r="F337" s="25"/>
      <c r="G337" s="123"/>
      <c r="H337" s="25"/>
    </row>
    <row r="338" spans="1:8" ht="12.75">
      <c r="A338" s="19"/>
      <c r="B338" s="21"/>
      <c r="C338" s="32" t="s">
        <v>445</v>
      </c>
      <c r="D338" s="26"/>
      <c r="E338" s="94"/>
      <c r="F338" s="25"/>
      <c r="G338" s="123"/>
      <c r="H338" s="25"/>
    </row>
    <row r="339" spans="1:8" ht="12.75" customHeight="1">
      <c r="A339" s="19"/>
      <c r="B339" s="21"/>
      <c r="C339" s="32" t="s">
        <v>513</v>
      </c>
      <c r="D339" s="26"/>
      <c r="E339" s="94"/>
      <c r="F339" s="25"/>
      <c r="G339" s="123"/>
      <c r="H339" s="25"/>
    </row>
    <row r="340" spans="1:8" ht="12.75">
      <c r="A340" s="19"/>
      <c r="B340" s="21"/>
      <c r="C340" s="32"/>
      <c r="D340" s="26"/>
      <c r="E340" s="94"/>
      <c r="F340" s="25"/>
      <c r="G340" s="123"/>
      <c r="H340" s="25"/>
    </row>
    <row r="341" spans="1:8" ht="12.75">
      <c r="A341" s="19"/>
      <c r="B341" s="22" t="s">
        <v>240</v>
      </c>
      <c r="C341" s="31" t="s">
        <v>241</v>
      </c>
      <c r="D341" s="25">
        <f>D342</f>
        <v>245500</v>
      </c>
      <c r="E341" s="94">
        <f>E342</f>
        <v>245500</v>
      </c>
      <c r="F341" s="25">
        <f>F342</f>
        <v>246000</v>
      </c>
      <c r="G341" s="123">
        <f>F341/E341*100</f>
        <v>100.20366598778003</v>
      </c>
      <c r="H341" s="25">
        <f>H342</f>
        <v>0</v>
      </c>
    </row>
    <row r="342" spans="1:8" ht="12.75">
      <c r="A342" s="19"/>
      <c r="B342" s="21"/>
      <c r="C342" s="31" t="s">
        <v>153</v>
      </c>
      <c r="D342" s="25">
        <f>D344</f>
        <v>245500</v>
      </c>
      <c r="E342" s="25">
        <f>E344</f>
        <v>245500</v>
      </c>
      <c r="F342" s="25">
        <f>F344</f>
        <v>246000</v>
      </c>
      <c r="G342" s="123"/>
      <c r="H342" s="25">
        <f>H344</f>
        <v>0</v>
      </c>
    </row>
    <row r="343" spans="1:8" ht="12.75">
      <c r="A343" s="19"/>
      <c r="B343" s="21"/>
      <c r="C343" s="31" t="s">
        <v>152</v>
      </c>
      <c r="D343" s="25"/>
      <c r="E343" s="94"/>
      <c r="F343" s="25"/>
      <c r="G343" s="123"/>
      <c r="H343" s="25"/>
    </row>
    <row r="344" spans="1:8" ht="12.75">
      <c r="A344" s="19"/>
      <c r="B344" s="21"/>
      <c r="C344" s="31" t="s">
        <v>248</v>
      </c>
      <c r="D344" s="25">
        <v>245500</v>
      </c>
      <c r="E344" s="25">
        <v>245500</v>
      </c>
      <c r="F344" s="25">
        <v>246000</v>
      </c>
      <c r="G344" s="123"/>
      <c r="H344" s="25"/>
    </row>
    <row r="345" spans="1:8" ht="12.75">
      <c r="A345" s="19"/>
      <c r="B345" s="21"/>
      <c r="C345" s="31"/>
      <c r="D345" s="25"/>
      <c r="E345" s="94"/>
      <c r="F345" s="25"/>
      <c r="G345" s="123"/>
      <c r="H345" s="25"/>
    </row>
    <row r="346" spans="1:8" ht="12.75">
      <c r="A346" s="19"/>
      <c r="B346" s="22" t="s">
        <v>242</v>
      </c>
      <c r="C346" s="31" t="s">
        <v>157</v>
      </c>
      <c r="D346" s="25">
        <v>18750</v>
      </c>
      <c r="E346" s="25">
        <v>18750</v>
      </c>
      <c r="F346" s="25">
        <f>F348</f>
        <v>14650</v>
      </c>
      <c r="G346" s="123">
        <f>F346/E346*100</f>
        <v>78.13333333333333</v>
      </c>
      <c r="H346" s="25">
        <f>H348</f>
        <v>0</v>
      </c>
    </row>
    <row r="347" spans="1:8" ht="12.75">
      <c r="A347" s="19"/>
      <c r="B347" s="21"/>
      <c r="C347" s="31" t="s">
        <v>107</v>
      </c>
      <c r="D347" s="25"/>
      <c r="E347" s="94"/>
      <c r="F347" s="25"/>
      <c r="G347" s="123"/>
      <c r="H347" s="25"/>
    </row>
    <row r="348" spans="1:8" ht="12.75">
      <c r="A348" s="19"/>
      <c r="B348" s="21"/>
      <c r="C348" s="31" t="s">
        <v>153</v>
      </c>
      <c r="D348" s="25">
        <v>18750</v>
      </c>
      <c r="E348" s="94">
        <v>18750</v>
      </c>
      <c r="F348" s="25">
        <f>SUM(F349:F353)</f>
        <v>14650</v>
      </c>
      <c r="G348" s="123"/>
      <c r="H348" s="25"/>
    </row>
    <row r="349" spans="1:8" ht="12.75" customHeight="1">
      <c r="A349" s="19"/>
      <c r="B349" s="21"/>
      <c r="C349" s="32" t="s">
        <v>393</v>
      </c>
      <c r="D349" s="26"/>
      <c r="E349" s="94"/>
      <c r="F349" s="25">
        <v>1000</v>
      </c>
      <c r="G349" s="123"/>
      <c r="H349" s="25"/>
    </row>
    <row r="350" spans="1:8" ht="12.75">
      <c r="A350" s="19"/>
      <c r="B350" s="21"/>
      <c r="C350" s="32" t="s">
        <v>459</v>
      </c>
      <c r="D350" s="26"/>
      <c r="E350" s="94"/>
      <c r="F350" s="25">
        <v>1000</v>
      </c>
      <c r="G350" s="123"/>
      <c r="H350" s="25"/>
    </row>
    <row r="351" spans="1:8" ht="25.5" customHeight="1">
      <c r="A351" s="19"/>
      <c r="B351" s="21"/>
      <c r="C351" s="32" t="s">
        <v>460</v>
      </c>
      <c r="D351" s="26"/>
      <c r="E351" s="94"/>
      <c r="F351" s="25">
        <v>2000</v>
      </c>
      <c r="G351" s="123"/>
      <c r="H351" s="25"/>
    </row>
    <row r="352" spans="1:8" ht="12.75" customHeight="1">
      <c r="A352" s="19"/>
      <c r="B352" s="21"/>
      <c r="C352" s="32" t="s">
        <v>416</v>
      </c>
      <c r="D352" s="26"/>
      <c r="E352" s="94"/>
      <c r="F352" s="25">
        <v>1000</v>
      </c>
      <c r="G352" s="123"/>
      <c r="H352" s="25"/>
    </row>
    <row r="353" spans="1:8" ht="12.75">
      <c r="A353" s="19"/>
      <c r="B353" s="21"/>
      <c r="C353" s="32" t="s">
        <v>417</v>
      </c>
      <c r="D353" s="26">
        <v>9450</v>
      </c>
      <c r="E353" s="103">
        <v>9450</v>
      </c>
      <c r="F353" s="26">
        <v>9650</v>
      </c>
      <c r="G353" s="125"/>
      <c r="H353" s="26"/>
    </row>
    <row r="354" spans="1:8" ht="13.5" thickBot="1">
      <c r="A354" s="19"/>
      <c r="B354" s="21"/>
      <c r="C354" s="32"/>
      <c r="D354" s="26"/>
      <c r="E354" s="103"/>
      <c r="F354" s="26"/>
      <c r="G354" s="125"/>
      <c r="H354" s="26"/>
    </row>
    <row r="355" spans="1:8" ht="18" customHeight="1" thickBot="1">
      <c r="A355" s="17" t="s">
        <v>243</v>
      </c>
      <c r="B355" s="18"/>
      <c r="C355" s="33" t="s">
        <v>244</v>
      </c>
      <c r="D355" s="23">
        <f>D356+D368</f>
        <v>131940</v>
      </c>
      <c r="E355" s="92">
        <f>E356+E368</f>
        <v>128784</v>
      </c>
      <c r="F355" s="23">
        <f>F356+F368</f>
        <v>204000</v>
      </c>
      <c r="G355" s="121">
        <f>F355/E355*100</f>
        <v>158.40477077897876</v>
      </c>
      <c r="H355" s="23">
        <f>H356+H368</f>
        <v>0</v>
      </c>
    </row>
    <row r="356" spans="1:8" ht="12.75">
      <c r="A356" s="110"/>
      <c r="B356" s="105" t="s">
        <v>245</v>
      </c>
      <c r="C356" s="111" t="s">
        <v>246</v>
      </c>
      <c r="D356" s="28">
        <f>D358+D363</f>
        <v>30640</v>
      </c>
      <c r="E356" s="93">
        <f>E358+E363</f>
        <v>30289</v>
      </c>
      <c r="F356" s="28">
        <f>F358+F363</f>
        <v>91400</v>
      </c>
      <c r="G356" s="124">
        <f>F356/E356*100</f>
        <v>301.7597147479283</v>
      </c>
      <c r="H356" s="28">
        <f>H358+H363</f>
        <v>0</v>
      </c>
    </row>
    <row r="357" spans="1:8" ht="12.75">
      <c r="A357" s="110"/>
      <c r="B357" s="19"/>
      <c r="C357" s="112" t="s">
        <v>152</v>
      </c>
      <c r="D357" s="25"/>
      <c r="E357" s="94"/>
      <c r="F357" s="25"/>
      <c r="G357" s="123"/>
      <c r="H357" s="25"/>
    </row>
    <row r="358" spans="1:8" ht="12.75">
      <c r="A358" s="110"/>
      <c r="B358" s="19"/>
      <c r="C358" s="112" t="s">
        <v>170</v>
      </c>
      <c r="D358" s="25">
        <f>SUM(D360:D360)</f>
        <v>30000</v>
      </c>
      <c r="E358" s="25">
        <f>SUM(E360:E360)</f>
        <v>30000</v>
      </c>
      <c r="F358" s="25">
        <f>SUM(F360:F362)</f>
        <v>66000</v>
      </c>
      <c r="G358" s="123"/>
      <c r="H358" s="25">
        <f>SUM(H360:H360)</f>
        <v>0</v>
      </c>
    </row>
    <row r="359" spans="1:8" ht="12.75">
      <c r="A359" s="110"/>
      <c r="B359" s="19"/>
      <c r="C359" s="112" t="s">
        <v>152</v>
      </c>
      <c r="D359" s="25"/>
      <c r="E359" s="94"/>
      <c r="F359" s="25"/>
      <c r="G359" s="123"/>
      <c r="H359" s="25"/>
    </row>
    <row r="360" spans="1:8" ht="12.75" customHeight="1">
      <c r="A360" s="110"/>
      <c r="B360" s="19"/>
      <c r="C360" s="112" t="s">
        <v>394</v>
      </c>
      <c r="D360" s="25">
        <v>30000</v>
      </c>
      <c r="E360" s="94">
        <v>30000</v>
      </c>
      <c r="F360" s="25">
        <v>30000</v>
      </c>
      <c r="G360" s="123"/>
      <c r="H360" s="25"/>
    </row>
    <row r="361" spans="1:8" ht="12.75" customHeight="1">
      <c r="A361" s="110"/>
      <c r="B361" s="19"/>
      <c r="C361" s="112" t="s">
        <v>485</v>
      </c>
      <c r="D361" s="25"/>
      <c r="E361" s="94"/>
      <c r="F361" s="25">
        <v>24000</v>
      </c>
      <c r="G361" s="123"/>
      <c r="H361" s="25"/>
    </row>
    <row r="362" spans="1:8" ht="12.75" customHeight="1">
      <c r="A362" s="110"/>
      <c r="B362" s="19"/>
      <c r="C362" s="112" t="s">
        <v>418</v>
      </c>
      <c r="D362" s="25"/>
      <c r="E362" s="94"/>
      <c r="F362" s="25">
        <v>12000</v>
      </c>
      <c r="G362" s="123"/>
      <c r="H362" s="25"/>
    </row>
    <row r="363" spans="1:8" ht="12.75">
      <c r="A363" s="110"/>
      <c r="B363" s="19"/>
      <c r="C363" s="112" t="s">
        <v>163</v>
      </c>
      <c r="D363" s="25">
        <v>640</v>
      </c>
      <c r="E363" s="94">
        <v>289</v>
      </c>
      <c r="F363" s="25">
        <f>SUM(F364:F366)</f>
        <v>25400</v>
      </c>
      <c r="G363" s="123"/>
      <c r="H363" s="25"/>
    </row>
    <row r="364" spans="1:8" ht="12.75">
      <c r="A364" s="110"/>
      <c r="B364" s="19"/>
      <c r="C364" s="112" t="s">
        <v>492</v>
      </c>
      <c r="D364" s="25"/>
      <c r="E364" s="94"/>
      <c r="F364" s="25">
        <v>10000</v>
      </c>
      <c r="G364" s="123"/>
      <c r="H364" s="25"/>
    </row>
    <row r="365" spans="1:8" ht="12" customHeight="1">
      <c r="A365" s="110"/>
      <c r="B365" s="19"/>
      <c r="C365" s="112" t="s">
        <v>461</v>
      </c>
      <c r="D365" s="25"/>
      <c r="E365" s="94"/>
      <c r="F365" s="25">
        <v>15000</v>
      </c>
      <c r="G365" s="123"/>
      <c r="H365" s="25"/>
    </row>
    <row r="366" spans="1:8" ht="12.75">
      <c r="A366" s="110"/>
      <c r="B366" s="19"/>
      <c r="C366" s="112" t="s">
        <v>486</v>
      </c>
      <c r="D366" s="25"/>
      <c r="E366" s="94"/>
      <c r="F366" s="25">
        <v>400</v>
      </c>
      <c r="G366" s="123"/>
      <c r="H366" s="25"/>
    </row>
    <row r="367" spans="1:8" ht="12.75">
      <c r="A367" s="110"/>
      <c r="B367" s="19"/>
      <c r="C367" s="112"/>
      <c r="D367" s="25"/>
      <c r="E367" s="94"/>
      <c r="F367" s="25"/>
      <c r="G367" s="123"/>
      <c r="H367" s="25"/>
    </row>
    <row r="368" spans="1:8" ht="12.75">
      <c r="A368" s="110"/>
      <c r="B368" s="104" t="s">
        <v>247</v>
      </c>
      <c r="C368" s="112" t="s">
        <v>157</v>
      </c>
      <c r="D368" s="25">
        <f>D369</f>
        <v>101300</v>
      </c>
      <c r="E368" s="25">
        <f>E369</f>
        <v>98495</v>
      </c>
      <c r="F368" s="25">
        <f>F369</f>
        <v>112600</v>
      </c>
      <c r="G368" s="123">
        <f>F368/E368*100</f>
        <v>114.32052388446114</v>
      </c>
      <c r="H368" s="25">
        <f>H369</f>
        <v>0</v>
      </c>
    </row>
    <row r="369" spans="1:8" ht="12.75">
      <c r="A369" s="110"/>
      <c r="B369" s="19"/>
      <c r="C369" s="112" t="s">
        <v>153</v>
      </c>
      <c r="D369" s="25">
        <f>D370+D378</f>
        <v>101300</v>
      </c>
      <c r="E369" s="25">
        <f>E370+E378</f>
        <v>98495</v>
      </c>
      <c r="F369" s="25">
        <f>F370+F378</f>
        <v>112600</v>
      </c>
      <c r="G369" s="123"/>
      <c r="H369" s="25"/>
    </row>
    <row r="370" spans="1:8" ht="25.5" customHeight="1">
      <c r="A370" s="110"/>
      <c r="B370" s="19"/>
      <c r="C370" s="112" t="s">
        <v>395</v>
      </c>
      <c r="D370" s="25">
        <f>SUM(D371:D376)</f>
        <v>81500</v>
      </c>
      <c r="E370" s="94">
        <v>81500</v>
      </c>
      <c r="F370" s="25">
        <v>90000</v>
      </c>
      <c r="G370" s="123"/>
      <c r="H370" s="25"/>
    </row>
    <row r="371" spans="1:8" ht="12.75">
      <c r="A371" s="110"/>
      <c r="B371" s="19"/>
      <c r="C371" s="112" t="s">
        <v>420</v>
      </c>
      <c r="D371" s="25">
        <v>13200</v>
      </c>
      <c r="E371" s="94"/>
      <c r="F371" s="25"/>
      <c r="G371" s="123"/>
      <c r="H371" s="25"/>
    </row>
    <row r="372" spans="1:8" ht="12.75">
      <c r="A372" s="110"/>
      <c r="B372" s="19"/>
      <c r="C372" s="112" t="s">
        <v>421</v>
      </c>
      <c r="D372" s="25">
        <v>17800</v>
      </c>
      <c r="E372" s="94"/>
      <c r="F372" s="25"/>
      <c r="G372" s="123"/>
      <c r="H372" s="25"/>
    </row>
    <row r="373" spans="1:8" ht="12.75">
      <c r="A373" s="110"/>
      <c r="B373" s="19"/>
      <c r="C373" s="112" t="s">
        <v>423</v>
      </c>
      <c r="D373" s="25">
        <v>8800</v>
      </c>
      <c r="E373" s="94"/>
      <c r="F373" s="25"/>
      <c r="G373" s="123"/>
      <c r="H373" s="25"/>
    </row>
    <row r="374" spans="1:8" ht="12.75">
      <c r="A374" s="110"/>
      <c r="B374" s="19"/>
      <c r="C374" s="112" t="s">
        <v>422</v>
      </c>
      <c r="D374" s="25">
        <v>17300</v>
      </c>
      <c r="E374" s="94"/>
      <c r="F374" s="25"/>
      <c r="G374" s="123"/>
      <c r="H374" s="25"/>
    </row>
    <row r="375" spans="1:8" ht="12.75">
      <c r="A375" s="110"/>
      <c r="B375" s="19"/>
      <c r="C375" s="112" t="s">
        <v>424</v>
      </c>
      <c r="D375" s="25">
        <v>17300</v>
      </c>
      <c r="E375" s="94"/>
      <c r="F375" s="25"/>
      <c r="G375" s="123"/>
      <c r="H375" s="25"/>
    </row>
    <row r="376" spans="1:8" ht="12.75">
      <c r="A376" s="110"/>
      <c r="B376" s="19"/>
      <c r="C376" s="112" t="s">
        <v>425</v>
      </c>
      <c r="D376" s="25">
        <v>7100</v>
      </c>
      <c r="E376" s="94"/>
      <c r="F376" s="25"/>
      <c r="G376" s="123"/>
      <c r="H376" s="25"/>
    </row>
    <row r="377" spans="1:8" ht="12.75">
      <c r="A377" s="110"/>
      <c r="B377" s="19"/>
      <c r="C377" s="112"/>
      <c r="D377" s="25"/>
      <c r="E377" s="94"/>
      <c r="F377" s="25"/>
      <c r="G377" s="123"/>
      <c r="H377" s="25"/>
    </row>
    <row r="378" spans="1:8" ht="12.75">
      <c r="A378" s="110"/>
      <c r="B378" s="19"/>
      <c r="C378" s="112" t="s">
        <v>419</v>
      </c>
      <c r="D378" s="25">
        <f>SUM(D379:D391)-SUM(D382:D384)</f>
        <v>19800</v>
      </c>
      <c r="E378" s="25">
        <f>SUM(E379:E391)-SUM(E382:E384)</f>
        <v>16995</v>
      </c>
      <c r="F378" s="25">
        <f>SUM(F379:F391)-SUM(F382:F384)</f>
        <v>22600</v>
      </c>
      <c r="G378" s="123"/>
      <c r="H378" s="25"/>
    </row>
    <row r="379" spans="1:8" ht="13.5" customHeight="1">
      <c r="A379" s="110"/>
      <c r="B379" s="19"/>
      <c r="C379" s="112" t="s">
        <v>488</v>
      </c>
      <c r="D379" s="25">
        <v>1000</v>
      </c>
      <c r="E379" s="94">
        <v>800</v>
      </c>
      <c r="F379" s="25">
        <v>1000</v>
      </c>
      <c r="G379" s="123"/>
      <c r="H379" s="25"/>
    </row>
    <row r="380" spans="1:8" ht="12.75" customHeight="1">
      <c r="A380" s="110"/>
      <c r="B380" s="19"/>
      <c r="C380" s="112" t="s">
        <v>449</v>
      </c>
      <c r="D380" s="25">
        <v>1600</v>
      </c>
      <c r="E380" s="94">
        <v>595</v>
      </c>
      <c r="F380" s="25">
        <v>1500</v>
      </c>
      <c r="G380" s="123"/>
      <c r="H380" s="25"/>
    </row>
    <row r="381" spans="1:8" ht="12.75">
      <c r="A381" s="110"/>
      <c r="B381" s="19"/>
      <c r="C381" s="112" t="s">
        <v>107</v>
      </c>
      <c r="D381" s="25"/>
      <c r="E381" s="94"/>
      <c r="F381" s="25"/>
      <c r="G381" s="123"/>
      <c r="H381" s="25"/>
    </row>
    <row r="382" spans="1:8" ht="12.75">
      <c r="A382" s="110"/>
      <c r="B382" s="19"/>
      <c r="C382" s="112" t="s">
        <v>462</v>
      </c>
      <c r="D382" s="25"/>
      <c r="E382" s="94"/>
      <c r="F382" s="25"/>
      <c r="G382" s="123"/>
      <c r="H382" s="25"/>
    </row>
    <row r="383" spans="1:8" ht="12.75" customHeight="1">
      <c r="A383" s="110"/>
      <c r="B383" s="19"/>
      <c r="C383" s="112" t="s">
        <v>463</v>
      </c>
      <c r="D383" s="25"/>
      <c r="E383" s="94"/>
      <c r="F383" s="25"/>
      <c r="G383" s="123"/>
      <c r="H383" s="25"/>
    </row>
    <row r="384" spans="1:8" ht="12.75">
      <c r="A384" s="110"/>
      <c r="B384" s="19"/>
      <c r="C384" s="112" t="s">
        <v>464</v>
      </c>
      <c r="D384" s="25"/>
      <c r="E384" s="94"/>
      <c r="F384" s="25"/>
      <c r="G384" s="123"/>
      <c r="H384" s="25"/>
    </row>
    <row r="385" spans="1:8" ht="12.75" customHeight="1">
      <c r="A385" s="110"/>
      <c r="B385" s="19"/>
      <c r="C385" s="112" t="s">
        <v>426</v>
      </c>
      <c r="D385" s="25">
        <v>600</v>
      </c>
      <c r="E385" s="94">
        <v>600</v>
      </c>
      <c r="F385" s="25">
        <v>600</v>
      </c>
      <c r="G385" s="123"/>
      <c r="H385" s="25"/>
    </row>
    <row r="386" spans="1:8" ht="12.75" customHeight="1">
      <c r="A386" s="110"/>
      <c r="B386" s="19"/>
      <c r="C386" s="112" t="s">
        <v>427</v>
      </c>
      <c r="D386" s="25">
        <v>15000</v>
      </c>
      <c r="E386" s="94">
        <v>15000</v>
      </c>
      <c r="F386" s="25">
        <v>15000</v>
      </c>
      <c r="G386" s="123"/>
      <c r="H386" s="25"/>
    </row>
    <row r="387" spans="1:8" ht="12.75">
      <c r="A387" s="110"/>
      <c r="B387" s="19"/>
      <c r="C387" s="112" t="s">
        <v>428</v>
      </c>
      <c r="D387" s="25">
        <v>500</v>
      </c>
      <c r="E387" s="94"/>
      <c r="F387" s="25">
        <v>500</v>
      </c>
      <c r="G387" s="123"/>
      <c r="H387" s="25"/>
    </row>
    <row r="388" spans="1:8" ht="12.75" customHeight="1">
      <c r="A388" s="110"/>
      <c r="B388" s="19"/>
      <c r="C388" s="112" t="s">
        <v>465</v>
      </c>
      <c r="D388" s="25"/>
      <c r="E388" s="94"/>
      <c r="F388" s="25">
        <v>1000</v>
      </c>
      <c r="G388" s="123"/>
      <c r="H388" s="25"/>
    </row>
    <row r="389" spans="1:8" ht="12.75">
      <c r="A389" s="110"/>
      <c r="B389" s="19"/>
      <c r="C389" s="112" t="s">
        <v>429</v>
      </c>
      <c r="D389" s="25"/>
      <c r="E389" s="94"/>
      <c r="F389" s="25">
        <v>2000</v>
      </c>
      <c r="G389" s="123"/>
      <c r="H389" s="25"/>
    </row>
    <row r="390" spans="1:8" ht="12.75">
      <c r="A390" s="110"/>
      <c r="B390" s="19"/>
      <c r="C390" s="112" t="s">
        <v>430</v>
      </c>
      <c r="D390" s="25">
        <v>100</v>
      </c>
      <c r="E390" s="94"/>
      <c r="F390" s="25">
        <v>0</v>
      </c>
      <c r="G390" s="123"/>
      <c r="H390" s="25"/>
    </row>
    <row r="391" spans="1:8" ht="12.75">
      <c r="A391" s="110"/>
      <c r="B391" s="19"/>
      <c r="C391" s="112" t="s">
        <v>431</v>
      </c>
      <c r="D391" s="25">
        <v>1000</v>
      </c>
      <c r="E391" s="94"/>
      <c r="F391" s="25">
        <v>1000</v>
      </c>
      <c r="G391" s="123"/>
      <c r="H391" s="25"/>
    </row>
    <row r="392" spans="1:8" ht="13.5" thickBot="1">
      <c r="A392" s="110"/>
      <c r="B392" s="19"/>
      <c r="C392" s="113"/>
      <c r="D392" s="28"/>
      <c r="E392" s="93"/>
      <c r="F392" s="28"/>
      <c r="G392" s="124"/>
      <c r="H392" s="28"/>
    </row>
    <row r="393" spans="1:8" ht="25.5" customHeight="1" thickBot="1">
      <c r="A393" s="469" t="s">
        <v>249</v>
      </c>
      <c r="B393" s="470"/>
      <c r="C393" s="470"/>
      <c r="D393" s="23" t="e">
        <f>D6+D23+D47+D74+D89+D135+D141+D162+D170+D178+D184+D237+D249+#REF!+D285+D296+D332+D355</f>
        <v>#REF!</v>
      </c>
      <c r="E393" s="23" t="e">
        <f>E6+E23+E47+E74+E89+E135+E141+E162+E170+E178+E184+E237+E249+#REF!+E285+E296+E332+E355</f>
        <v>#REF!</v>
      </c>
      <c r="F393" s="23">
        <f>F6+F23+F47+F74+F89+F135+F141+F162+F170+F178+F184+F237+F249+F285+F296+F332+F355</f>
        <v>16961817</v>
      </c>
      <c r="G393" s="121" t="e">
        <f>F393/E393*100</f>
        <v>#REF!</v>
      </c>
      <c r="H393" s="23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4" customWidth="1"/>
    <col min="4" max="4" width="21.7109375" style="13" customWidth="1"/>
  </cols>
  <sheetData>
    <row r="2" spans="1:4" ht="15.75">
      <c r="A2" s="462" t="s">
        <v>53</v>
      </c>
      <c r="B2" s="462"/>
      <c r="C2" s="462"/>
      <c r="D2" s="462"/>
    </row>
    <row r="3" ht="13.5" thickBot="1"/>
    <row r="4" spans="1:4" ht="45" customHeight="1" thickBot="1">
      <c r="A4" s="118" t="s">
        <v>102</v>
      </c>
      <c r="B4" s="117" t="s">
        <v>252</v>
      </c>
      <c r="C4" s="16" t="s">
        <v>149</v>
      </c>
      <c r="D4" s="83" t="s">
        <v>90</v>
      </c>
    </row>
    <row r="5" spans="1:4" ht="12.75" customHeight="1" thickBot="1">
      <c r="A5" s="14" t="s">
        <v>447</v>
      </c>
      <c r="B5" s="15" t="s">
        <v>448</v>
      </c>
      <c r="C5" s="16">
        <v>3</v>
      </c>
      <c r="D5" s="102">
        <v>6</v>
      </c>
    </row>
    <row r="6" spans="1:4" ht="18" customHeight="1" thickBot="1">
      <c r="A6" s="17" t="s">
        <v>105</v>
      </c>
      <c r="B6" s="18"/>
      <c r="C6" s="11" t="s">
        <v>106</v>
      </c>
      <c r="D6" s="23">
        <f>D7+D25+D33+D15</f>
        <v>0</v>
      </c>
    </row>
    <row r="7" spans="1:4" ht="12.75" customHeight="1">
      <c r="A7" s="19"/>
      <c r="B7" s="20" t="s">
        <v>150</v>
      </c>
      <c r="C7" s="8" t="s">
        <v>151</v>
      </c>
      <c r="D7" s="24">
        <f>D9</f>
        <v>0</v>
      </c>
    </row>
    <row r="8" spans="1:4" ht="12.75" customHeight="1">
      <c r="A8" s="19"/>
      <c r="B8" s="21"/>
      <c r="C8" s="9" t="s">
        <v>152</v>
      </c>
      <c r="D8" s="25"/>
    </row>
    <row r="9" spans="1:4" ht="12.75" customHeight="1">
      <c r="A9" s="19"/>
      <c r="B9" s="21"/>
      <c r="C9" s="10" t="s">
        <v>153</v>
      </c>
      <c r="D9" s="25"/>
    </row>
    <row r="10" spans="1:4" ht="12.75" customHeight="1">
      <c r="A10" s="19"/>
      <c r="B10" s="21"/>
      <c r="C10" s="10" t="s">
        <v>129</v>
      </c>
      <c r="D10" s="25"/>
    </row>
    <row r="11" spans="1:4" ht="12.75" customHeight="1">
      <c r="A11" s="19"/>
      <c r="B11" s="21"/>
      <c r="C11" s="10"/>
      <c r="D11" s="25"/>
    </row>
    <row r="12" spans="1:4" ht="12.75" customHeight="1">
      <c r="A12" s="19"/>
      <c r="B12" s="21"/>
      <c r="C12" s="10"/>
      <c r="D12" s="25"/>
    </row>
    <row r="13" spans="1:4" ht="12.75" customHeight="1">
      <c r="A13" s="19"/>
      <c r="B13" s="21"/>
      <c r="C13" s="10"/>
      <c r="D13" s="25"/>
    </row>
    <row r="14" spans="1:4" ht="12.75" customHeight="1">
      <c r="A14" s="19"/>
      <c r="B14" s="109"/>
      <c r="C14" s="10"/>
      <c r="D14" s="25"/>
    </row>
    <row r="15" spans="1:4" ht="12.75" customHeight="1">
      <c r="A15" s="19"/>
      <c r="B15" s="109" t="s">
        <v>3</v>
      </c>
      <c r="C15" s="10" t="s">
        <v>4</v>
      </c>
      <c r="D15" s="26">
        <f>D16+D19</f>
        <v>0</v>
      </c>
    </row>
    <row r="16" spans="1:4" ht="12.75" customHeight="1">
      <c r="A16" s="19"/>
      <c r="B16" s="21"/>
      <c r="C16" s="10" t="s">
        <v>170</v>
      </c>
      <c r="D16" s="26"/>
    </row>
    <row r="17" spans="1:4" ht="12.75" customHeight="1">
      <c r="A17" s="19"/>
      <c r="B17" s="21"/>
      <c r="C17" s="10" t="s">
        <v>5</v>
      </c>
      <c r="D17" s="25"/>
    </row>
    <row r="18" spans="1:4" ht="12.75" customHeight="1">
      <c r="A18" s="19"/>
      <c r="B18" s="21"/>
      <c r="C18" s="10" t="s">
        <v>58</v>
      </c>
      <c r="D18" s="25"/>
    </row>
    <row r="19" spans="1:4" ht="12.75" customHeight="1">
      <c r="A19" s="19"/>
      <c r="B19" s="21"/>
      <c r="C19" s="10" t="s">
        <v>163</v>
      </c>
      <c r="D19" s="25">
        <f>D20</f>
        <v>0</v>
      </c>
    </row>
    <row r="20" spans="1:4" ht="12.75" customHeight="1">
      <c r="A20" s="19"/>
      <c r="B20" s="21"/>
      <c r="C20" s="10" t="s">
        <v>415</v>
      </c>
      <c r="D20" s="25"/>
    </row>
    <row r="21" spans="1:4" ht="12.75" customHeight="1">
      <c r="A21" s="19"/>
      <c r="B21" s="21"/>
      <c r="C21" s="10"/>
      <c r="D21" s="25"/>
    </row>
    <row r="22" spans="1:4" ht="12.75" customHeight="1">
      <c r="A22" s="19"/>
      <c r="B22" s="21"/>
      <c r="C22" s="10"/>
      <c r="D22" s="25"/>
    </row>
    <row r="23" spans="1:4" ht="12.75" customHeight="1">
      <c r="A23" s="19"/>
      <c r="B23" s="21"/>
      <c r="C23" s="10"/>
      <c r="D23" s="25"/>
    </row>
    <row r="24" spans="1:4" ht="12.75" customHeight="1">
      <c r="A24" s="19"/>
      <c r="B24" s="109"/>
      <c r="C24" s="10"/>
      <c r="D24" s="25"/>
    </row>
    <row r="25" spans="1:4" ht="12.75" customHeight="1">
      <c r="A25" s="19"/>
      <c r="B25" s="22" t="s">
        <v>154</v>
      </c>
      <c r="C25" s="9" t="s">
        <v>155</v>
      </c>
      <c r="D25" s="25">
        <f>D27</f>
        <v>0</v>
      </c>
    </row>
    <row r="26" spans="1:4" ht="12.75" customHeight="1">
      <c r="A26" s="19"/>
      <c r="B26" s="21"/>
      <c r="C26" s="9" t="s">
        <v>152</v>
      </c>
      <c r="D26" s="25"/>
    </row>
    <row r="27" spans="1:4" ht="12.75" customHeight="1">
      <c r="A27" s="19"/>
      <c r="B27" s="21"/>
      <c r="C27" s="10" t="s">
        <v>158</v>
      </c>
      <c r="D27" s="25"/>
    </row>
    <row r="28" spans="1:4" ht="12.75" customHeight="1">
      <c r="A28" s="19"/>
      <c r="B28" s="21"/>
      <c r="C28" s="10" t="s">
        <v>434</v>
      </c>
      <c r="D28" s="25"/>
    </row>
    <row r="29" spans="1:4" ht="12.75" customHeight="1">
      <c r="A29" s="19"/>
      <c r="B29" s="21"/>
      <c r="C29" s="10"/>
      <c r="D29" s="25"/>
    </row>
    <row r="30" spans="1:4" ht="12.75" customHeight="1">
      <c r="A30" s="19"/>
      <c r="B30" s="21"/>
      <c r="C30" s="10"/>
      <c r="D30" s="25"/>
    </row>
    <row r="31" spans="1:4" ht="12.75" customHeight="1">
      <c r="A31" s="19"/>
      <c r="B31" s="21"/>
      <c r="C31" s="10"/>
      <c r="D31" s="25"/>
    </row>
    <row r="32" spans="1:4" ht="12.75" customHeight="1">
      <c r="A32" s="19"/>
      <c r="B32" s="21"/>
      <c r="C32" s="10"/>
      <c r="D32" s="25"/>
    </row>
    <row r="33" spans="1:4" ht="12.75" customHeight="1">
      <c r="A33" s="19"/>
      <c r="B33" s="22" t="s">
        <v>156</v>
      </c>
      <c r="C33" s="9" t="s">
        <v>157</v>
      </c>
      <c r="D33" s="25">
        <f>D35</f>
        <v>0</v>
      </c>
    </row>
    <row r="34" spans="1:4" ht="12.75" customHeight="1">
      <c r="A34" s="19"/>
      <c r="B34" s="21"/>
      <c r="C34" s="9" t="s">
        <v>152</v>
      </c>
      <c r="D34" s="25"/>
    </row>
    <row r="35" spans="1:4" ht="12.75" customHeight="1">
      <c r="A35" s="19"/>
      <c r="B35" s="21"/>
      <c r="C35" s="9" t="s">
        <v>158</v>
      </c>
      <c r="D35" s="25">
        <f>SUM(D36:D37)</f>
        <v>0</v>
      </c>
    </row>
    <row r="36" spans="1:4" ht="25.5" customHeight="1">
      <c r="A36" s="19"/>
      <c r="B36" s="21"/>
      <c r="C36" s="10" t="s">
        <v>436</v>
      </c>
      <c r="D36" s="25"/>
    </row>
    <row r="37" spans="1:4" ht="12.75" customHeight="1">
      <c r="A37" s="19"/>
      <c r="B37" s="21"/>
      <c r="C37" s="10" t="s">
        <v>6</v>
      </c>
      <c r="D37" s="25"/>
    </row>
    <row r="38" spans="1:4" ht="12.75" customHeight="1">
      <c r="A38" s="19"/>
      <c r="B38" s="21"/>
      <c r="C38" s="10"/>
      <c r="D38" s="26"/>
    </row>
    <row r="39" spans="1:4" ht="12.75" customHeight="1">
      <c r="A39" s="19"/>
      <c r="B39" s="21"/>
      <c r="C39" s="10"/>
      <c r="D39" s="26"/>
    </row>
    <row r="40" spans="1:4" ht="12.75" customHeight="1">
      <c r="A40" s="19"/>
      <c r="B40" s="21"/>
      <c r="C40" s="10"/>
      <c r="D40" s="26"/>
    </row>
    <row r="41" spans="1:4" ht="12.75" customHeight="1" thickBot="1">
      <c r="A41" s="19"/>
      <c r="B41" s="21"/>
      <c r="C41" s="10"/>
      <c r="D41" s="27"/>
    </row>
    <row r="42" spans="1:4" ht="18" customHeight="1" thickBot="1">
      <c r="A42" s="17" t="s">
        <v>108</v>
      </c>
      <c r="B42" s="18"/>
      <c r="C42" s="11" t="s">
        <v>109</v>
      </c>
      <c r="D42" s="23">
        <f>D43+D55</f>
        <v>0</v>
      </c>
    </row>
    <row r="43" spans="1:4" ht="12.75" customHeight="1">
      <c r="A43" s="19"/>
      <c r="B43" s="20" t="s">
        <v>159</v>
      </c>
      <c r="C43" s="8" t="s">
        <v>318</v>
      </c>
      <c r="D43" s="24">
        <f>+D44+D48</f>
        <v>0</v>
      </c>
    </row>
    <row r="44" spans="1:4" ht="12.75" customHeight="1">
      <c r="A44" s="19"/>
      <c r="B44" s="21"/>
      <c r="C44" s="9" t="s">
        <v>349</v>
      </c>
      <c r="D44" s="25"/>
    </row>
    <row r="45" spans="1:4" ht="12.75" customHeight="1">
      <c r="A45" s="19"/>
      <c r="B45" s="21"/>
      <c r="C45" s="9" t="s">
        <v>152</v>
      </c>
      <c r="D45" s="25"/>
    </row>
    <row r="46" spans="1:4" ht="12.75" customHeight="1">
      <c r="A46" s="19"/>
      <c r="B46" s="21"/>
      <c r="C46" s="9" t="s">
        <v>170</v>
      </c>
      <c r="D46" s="25"/>
    </row>
    <row r="47" spans="1:4" ht="25.5" customHeight="1">
      <c r="A47" s="19"/>
      <c r="B47" s="21"/>
      <c r="C47" s="9" t="s">
        <v>85</v>
      </c>
      <c r="D47" s="25"/>
    </row>
    <row r="48" spans="1:4" ht="12.75" customHeight="1">
      <c r="A48" s="19"/>
      <c r="B48" s="21"/>
      <c r="C48" s="9" t="s">
        <v>130</v>
      </c>
      <c r="D48" s="25">
        <f>D50</f>
        <v>0</v>
      </c>
    </row>
    <row r="49" spans="1:4" ht="12.75" customHeight="1">
      <c r="A49" s="19"/>
      <c r="B49" s="21"/>
      <c r="C49" s="9" t="s">
        <v>152</v>
      </c>
      <c r="D49" s="25"/>
    </row>
    <row r="50" spans="1:4" ht="12.75" customHeight="1">
      <c r="A50" s="19"/>
      <c r="B50" s="21"/>
      <c r="C50" s="9" t="s">
        <v>163</v>
      </c>
      <c r="D50" s="25"/>
    </row>
    <row r="51" spans="1:4" ht="12.75" customHeight="1">
      <c r="A51" s="19"/>
      <c r="B51" s="21"/>
      <c r="C51" s="9"/>
      <c r="D51" s="25"/>
    </row>
    <row r="52" spans="1:4" ht="12.75" customHeight="1">
      <c r="A52" s="19"/>
      <c r="B52" s="21"/>
      <c r="C52" s="9"/>
      <c r="D52" s="25"/>
    </row>
    <row r="53" spans="1:4" ht="12.75" customHeight="1">
      <c r="A53" s="19"/>
      <c r="B53" s="21"/>
      <c r="C53" s="9"/>
      <c r="D53" s="25"/>
    </row>
    <row r="54" spans="1:4" ht="12.75" customHeight="1">
      <c r="A54" s="19"/>
      <c r="B54" s="21"/>
      <c r="C54" s="9"/>
      <c r="D54" s="25"/>
    </row>
    <row r="55" spans="1:4" ht="12.75" customHeight="1">
      <c r="A55" s="19"/>
      <c r="B55" s="22" t="s">
        <v>160</v>
      </c>
      <c r="C55" s="9" t="s">
        <v>161</v>
      </c>
      <c r="D55" s="25">
        <f>D57+D63</f>
        <v>0</v>
      </c>
    </row>
    <row r="56" spans="1:4" ht="12.75" customHeight="1">
      <c r="A56" s="19"/>
      <c r="B56" s="21"/>
      <c r="C56" s="9" t="s">
        <v>152</v>
      </c>
      <c r="D56" s="25"/>
    </row>
    <row r="57" spans="1:4" ht="12.75" customHeight="1">
      <c r="A57" s="19"/>
      <c r="B57" s="21"/>
      <c r="C57" s="9" t="s">
        <v>162</v>
      </c>
      <c r="D57" s="25">
        <f>SUM(D58:D58)</f>
        <v>0</v>
      </c>
    </row>
    <row r="58" spans="1:4" ht="12.75" customHeight="1">
      <c r="A58" s="19"/>
      <c r="B58" s="21"/>
      <c r="C58" s="9" t="s">
        <v>13</v>
      </c>
      <c r="D58" s="25"/>
    </row>
    <row r="59" spans="1:4" ht="12.75" customHeight="1">
      <c r="A59" s="19"/>
      <c r="B59" s="21"/>
      <c r="C59" s="9"/>
      <c r="D59" s="25"/>
    </row>
    <row r="60" spans="1:4" ht="12.75" customHeight="1">
      <c r="A60" s="19"/>
      <c r="B60" s="21"/>
      <c r="C60" s="9"/>
      <c r="D60" s="25"/>
    </row>
    <row r="61" spans="1:4" ht="12.75" customHeight="1">
      <c r="A61" s="19"/>
      <c r="B61" s="21"/>
      <c r="C61" s="9"/>
      <c r="D61" s="25"/>
    </row>
    <row r="62" spans="1:4" ht="12.75" customHeight="1">
      <c r="A62" s="19"/>
      <c r="B62" s="21"/>
      <c r="C62" s="9"/>
      <c r="D62" s="25"/>
    </row>
    <row r="63" spans="1:4" ht="12.75" customHeight="1">
      <c r="A63" s="19"/>
      <c r="B63" s="21"/>
      <c r="C63" s="9" t="s">
        <v>163</v>
      </c>
      <c r="D63" s="25">
        <f>D64+D68+D69</f>
        <v>0</v>
      </c>
    </row>
    <row r="64" spans="1:4" ht="12.75" customHeight="1">
      <c r="A64" s="19"/>
      <c r="B64" s="21"/>
      <c r="C64" s="9" t="s">
        <v>56</v>
      </c>
      <c r="D64" s="25"/>
    </row>
    <row r="65" spans="1:4" ht="12.75" customHeight="1">
      <c r="A65" s="19"/>
      <c r="B65" s="21"/>
      <c r="C65" s="9" t="s">
        <v>34</v>
      </c>
      <c r="D65" s="25"/>
    </row>
    <row r="66" spans="1:4" ht="12.75" customHeight="1">
      <c r="A66" s="19"/>
      <c r="B66" s="21"/>
      <c r="C66" s="9" t="s">
        <v>60</v>
      </c>
      <c r="D66" s="25"/>
    </row>
    <row r="67" spans="1:4" ht="12.75" customHeight="1">
      <c r="A67" s="19"/>
      <c r="B67" s="21"/>
      <c r="C67" s="9" t="s">
        <v>86</v>
      </c>
      <c r="D67" s="25"/>
    </row>
    <row r="68" spans="1:4" ht="12.75" customHeight="1">
      <c r="A68" s="19"/>
      <c r="B68" s="21"/>
      <c r="C68" s="9" t="s">
        <v>345</v>
      </c>
      <c r="D68" s="25"/>
    </row>
    <row r="69" spans="1:4" ht="12.75" customHeight="1">
      <c r="A69" s="19"/>
      <c r="B69" s="21"/>
      <c r="C69" s="9" t="s">
        <v>137</v>
      </c>
      <c r="D69" s="25"/>
    </row>
    <row r="70" spans="1:4" ht="12.75" customHeight="1">
      <c r="A70" s="19"/>
      <c r="B70" s="21"/>
      <c r="C70" s="9" t="s">
        <v>131</v>
      </c>
      <c r="D70" s="25"/>
    </row>
    <row r="71" spans="1:4" ht="12.75" customHeight="1">
      <c r="A71" s="19"/>
      <c r="B71" s="21"/>
      <c r="C71" s="9" t="s">
        <v>132</v>
      </c>
      <c r="D71" s="25"/>
    </row>
    <row r="72" spans="1:4" ht="12.75" customHeight="1">
      <c r="A72" s="19"/>
      <c r="B72" s="21"/>
      <c r="C72" s="9" t="s">
        <v>136</v>
      </c>
      <c r="D72" s="25"/>
    </row>
    <row r="73" spans="1:4" ht="12.75" customHeight="1">
      <c r="A73" s="19"/>
      <c r="B73" s="21"/>
      <c r="C73" s="9" t="s">
        <v>133</v>
      </c>
      <c r="D73" s="25"/>
    </row>
    <row r="74" spans="1:4" ht="12.75" customHeight="1">
      <c r="A74" s="19"/>
      <c r="B74" s="21"/>
      <c r="C74" s="9" t="s">
        <v>134</v>
      </c>
      <c r="D74" s="25"/>
    </row>
    <row r="75" spans="1:4" ht="12.75" customHeight="1">
      <c r="A75" s="19"/>
      <c r="B75" s="21"/>
      <c r="C75" s="9" t="s">
        <v>135</v>
      </c>
      <c r="D75" s="293"/>
    </row>
    <row r="76" spans="1:4" ht="12.75" customHeight="1">
      <c r="A76" s="19"/>
      <c r="B76" s="21"/>
      <c r="C76" s="9"/>
      <c r="D76" s="293"/>
    </row>
    <row r="77" spans="1:4" ht="12.75" customHeight="1">
      <c r="A77" s="19"/>
      <c r="B77" s="21"/>
      <c r="C77" s="9"/>
      <c r="D77" s="293"/>
    </row>
    <row r="78" spans="1:4" ht="12.75" customHeight="1">
      <c r="A78" s="19"/>
      <c r="B78" s="21"/>
      <c r="C78" s="9"/>
      <c r="D78" s="293"/>
    </row>
    <row r="79" spans="1:4" ht="12.75" customHeight="1" thickBot="1">
      <c r="A79" s="19"/>
      <c r="B79" s="21"/>
      <c r="C79" s="9"/>
      <c r="D79" s="25"/>
    </row>
    <row r="80" spans="1:4" ht="18" customHeight="1" thickBot="1">
      <c r="A80" s="17" t="s">
        <v>110</v>
      </c>
      <c r="B80" s="18"/>
      <c r="C80" s="11" t="s">
        <v>111</v>
      </c>
      <c r="D80" s="23">
        <f>D81+D89+D107</f>
        <v>0</v>
      </c>
    </row>
    <row r="81" spans="1:4" ht="12.75" customHeight="1">
      <c r="A81" s="19"/>
      <c r="B81" s="20" t="s">
        <v>164</v>
      </c>
      <c r="C81" s="87" t="s">
        <v>165</v>
      </c>
      <c r="D81" s="28">
        <f>D83</f>
        <v>0</v>
      </c>
    </row>
    <row r="82" spans="1:4" ht="12.75" customHeight="1">
      <c r="A82" s="19"/>
      <c r="B82" s="21"/>
      <c r="C82" s="9" t="s">
        <v>152</v>
      </c>
      <c r="D82" s="25"/>
    </row>
    <row r="83" spans="1:4" ht="12.75" customHeight="1">
      <c r="A83" s="19"/>
      <c r="B83" s="21"/>
      <c r="C83" s="9" t="s">
        <v>166</v>
      </c>
      <c r="D83" s="25">
        <f>D84</f>
        <v>0</v>
      </c>
    </row>
    <row r="84" spans="1:4" ht="12.75" customHeight="1">
      <c r="A84" s="19"/>
      <c r="B84" s="21"/>
      <c r="C84" s="9" t="s">
        <v>450</v>
      </c>
      <c r="D84" s="25"/>
    </row>
    <row r="85" spans="1:4" ht="12.75" customHeight="1">
      <c r="A85" s="19"/>
      <c r="B85" s="21"/>
      <c r="C85" s="10"/>
      <c r="D85" s="25"/>
    </row>
    <row r="86" spans="1:4" ht="12.75" customHeight="1">
      <c r="A86" s="19"/>
      <c r="B86" s="21"/>
      <c r="C86" s="10"/>
      <c r="D86" s="25"/>
    </row>
    <row r="87" spans="1:4" ht="12.75" customHeight="1">
      <c r="A87" s="19"/>
      <c r="B87" s="21"/>
      <c r="C87" s="10"/>
      <c r="D87" s="25"/>
    </row>
    <row r="88" spans="1:4" ht="12.75" customHeight="1">
      <c r="A88" s="19"/>
      <c r="B88" s="21"/>
      <c r="C88" s="10"/>
      <c r="D88" s="25"/>
    </row>
    <row r="89" spans="1:4" ht="12.75" customHeight="1">
      <c r="A89" s="19"/>
      <c r="B89" s="22" t="s">
        <v>167</v>
      </c>
      <c r="C89" s="9" t="s">
        <v>168</v>
      </c>
      <c r="D89" s="25">
        <f>D91+D96</f>
        <v>0</v>
      </c>
    </row>
    <row r="90" spans="1:4" ht="12.75" customHeight="1">
      <c r="A90" s="19"/>
      <c r="B90" s="21"/>
      <c r="C90" s="9" t="s">
        <v>152</v>
      </c>
      <c r="D90" s="25"/>
    </row>
    <row r="91" spans="1:4" ht="12.75" customHeight="1">
      <c r="A91" s="19"/>
      <c r="B91" s="21"/>
      <c r="C91" s="9" t="s">
        <v>170</v>
      </c>
      <c r="D91" s="25"/>
    </row>
    <row r="92" spans="1:4" ht="12.75" customHeight="1">
      <c r="A92" s="19"/>
      <c r="B92" s="21"/>
      <c r="C92" s="9" t="s">
        <v>14</v>
      </c>
      <c r="D92" s="25"/>
    </row>
    <row r="93" spans="1:4" ht="12.75" customHeight="1">
      <c r="A93" s="19"/>
      <c r="B93" s="21"/>
      <c r="C93" s="9"/>
      <c r="D93" s="25"/>
    </row>
    <row r="94" spans="1:4" ht="12.75" customHeight="1">
      <c r="A94" s="19"/>
      <c r="B94" s="21"/>
      <c r="C94" s="9"/>
      <c r="D94" s="25"/>
    </row>
    <row r="95" spans="1:4" ht="12.75" customHeight="1">
      <c r="A95" s="19"/>
      <c r="B95" s="21"/>
      <c r="C95" s="9"/>
      <c r="D95" s="25"/>
    </row>
    <row r="96" spans="1:4" ht="12.75" customHeight="1">
      <c r="A96" s="19"/>
      <c r="B96" s="21"/>
      <c r="C96" s="9" t="s">
        <v>163</v>
      </c>
      <c r="D96" s="25">
        <f>SUM(D97:D102)</f>
        <v>0</v>
      </c>
    </row>
    <row r="97" spans="1:4" ht="37.5" customHeight="1">
      <c r="A97" s="19"/>
      <c r="B97" s="21"/>
      <c r="C97" s="9" t="s">
        <v>15</v>
      </c>
      <c r="D97" s="25"/>
    </row>
    <row r="98" spans="1:4" ht="25.5" customHeight="1">
      <c r="A98" s="19"/>
      <c r="B98" s="21"/>
      <c r="C98" s="9" t="s">
        <v>350</v>
      </c>
      <c r="D98" s="25"/>
    </row>
    <row r="99" spans="1:4" ht="12.75" customHeight="1">
      <c r="A99" s="19"/>
      <c r="B99" s="21"/>
      <c r="C99" s="9" t="s">
        <v>476</v>
      </c>
      <c r="D99" s="25"/>
    </row>
    <row r="100" spans="1:4" ht="12.75" customHeight="1">
      <c r="A100" s="19"/>
      <c r="B100" s="21"/>
      <c r="C100" s="9" t="s">
        <v>16</v>
      </c>
      <c r="D100" s="25"/>
    </row>
    <row r="101" spans="1:4" ht="25.5" customHeight="1">
      <c r="A101" s="19"/>
      <c r="B101" s="21"/>
      <c r="C101" s="9" t="s">
        <v>17</v>
      </c>
      <c r="D101" s="25"/>
    </row>
    <row r="102" spans="1:4" ht="12.75" customHeight="1">
      <c r="A102" s="19"/>
      <c r="B102" s="21"/>
      <c r="C102" s="9" t="s">
        <v>87</v>
      </c>
      <c r="D102" s="25"/>
    </row>
    <row r="103" spans="1:4" ht="12.75" customHeight="1">
      <c r="A103" s="19"/>
      <c r="B103" s="21"/>
      <c r="C103" s="9"/>
      <c r="D103" s="25"/>
    </row>
    <row r="104" spans="1:4" ht="12.75" customHeight="1">
      <c r="A104" s="19"/>
      <c r="B104" s="21"/>
      <c r="C104" s="9"/>
      <c r="D104" s="25"/>
    </row>
    <row r="105" spans="1:4" ht="12.75" customHeight="1">
      <c r="A105" s="19"/>
      <c r="B105" s="21"/>
      <c r="C105" s="9"/>
      <c r="D105" s="25"/>
    </row>
    <row r="106" spans="1:4" ht="12.75" customHeight="1">
      <c r="A106" s="19"/>
      <c r="B106" s="21"/>
      <c r="C106" s="9"/>
      <c r="D106" s="25"/>
    </row>
    <row r="107" spans="1:4" ht="12.75" customHeight="1">
      <c r="A107" s="19"/>
      <c r="B107" s="22" t="s">
        <v>169</v>
      </c>
      <c r="C107" s="9" t="s">
        <v>157</v>
      </c>
      <c r="D107" s="25">
        <f>D109+D116</f>
        <v>0</v>
      </c>
    </row>
    <row r="108" spans="1:4" ht="12.75" customHeight="1">
      <c r="A108" s="19"/>
      <c r="B108" s="21"/>
      <c r="C108" s="9" t="s">
        <v>152</v>
      </c>
      <c r="D108" s="25"/>
    </row>
    <row r="109" spans="1:4" ht="12.75" customHeight="1">
      <c r="A109" s="19"/>
      <c r="B109" s="21"/>
      <c r="C109" s="9" t="s">
        <v>170</v>
      </c>
      <c r="D109" s="25">
        <f>SUM(D110:D112)</f>
        <v>0</v>
      </c>
    </row>
    <row r="110" spans="1:4" ht="12.75" customHeight="1">
      <c r="A110" s="19"/>
      <c r="B110" s="21"/>
      <c r="C110" s="9" t="s">
        <v>18</v>
      </c>
      <c r="D110" s="25"/>
    </row>
    <row r="111" spans="1:4" ht="25.5" customHeight="1">
      <c r="A111" s="19"/>
      <c r="B111" s="21"/>
      <c r="C111" s="9" t="s">
        <v>19</v>
      </c>
      <c r="D111" s="25"/>
    </row>
    <row r="112" spans="1:4" ht="12.75" customHeight="1">
      <c r="A112" s="19"/>
      <c r="B112" s="21"/>
      <c r="C112" s="9" t="s">
        <v>20</v>
      </c>
      <c r="D112" s="25"/>
    </row>
    <row r="113" spans="1:4" ht="12.75" customHeight="1">
      <c r="A113" s="19"/>
      <c r="B113" s="21"/>
      <c r="C113" s="9"/>
      <c r="D113" s="25"/>
    </row>
    <row r="114" spans="1:4" ht="12.75" customHeight="1">
      <c r="A114" s="19"/>
      <c r="B114" s="21"/>
      <c r="C114" s="9"/>
      <c r="D114" s="25"/>
    </row>
    <row r="115" spans="1:4" ht="12.75" customHeight="1">
      <c r="A115" s="19"/>
      <c r="B115" s="21"/>
      <c r="C115" s="9"/>
      <c r="D115" s="25"/>
    </row>
    <row r="116" spans="1:4" ht="12.75" customHeight="1">
      <c r="A116" s="19"/>
      <c r="B116" s="21"/>
      <c r="C116" s="9" t="s">
        <v>163</v>
      </c>
      <c r="D116" s="25">
        <f>SUM(D117:D118)</f>
        <v>0</v>
      </c>
    </row>
    <row r="117" spans="1:4" ht="12.75" customHeight="1">
      <c r="A117" s="19"/>
      <c r="B117" s="21"/>
      <c r="C117" s="10" t="s">
        <v>451</v>
      </c>
      <c r="D117" s="25"/>
    </row>
    <row r="118" spans="1:4" ht="25.5" customHeight="1">
      <c r="A118" s="19"/>
      <c r="B118" s="21"/>
      <c r="C118" s="10" t="s">
        <v>347</v>
      </c>
      <c r="D118" s="25"/>
    </row>
    <row r="119" spans="1:4" ht="12.75" customHeight="1">
      <c r="A119" s="19"/>
      <c r="B119" s="21"/>
      <c r="C119" s="10"/>
      <c r="D119" s="25"/>
    </row>
    <row r="120" spans="1:4" ht="12.75" customHeight="1">
      <c r="A120" s="19"/>
      <c r="B120" s="21"/>
      <c r="C120" s="10"/>
      <c r="D120" s="25"/>
    </row>
    <row r="121" spans="1:4" ht="12.75" customHeight="1">
      <c r="A121" s="19"/>
      <c r="B121" s="21"/>
      <c r="C121" s="10"/>
      <c r="D121" s="25"/>
    </row>
    <row r="122" spans="1:4" ht="12.75" customHeight="1" thickBot="1">
      <c r="A122" s="19"/>
      <c r="B122" s="21"/>
      <c r="C122" s="30"/>
      <c r="D122" s="25"/>
    </row>
    <row r="123" spans="1:4" ht="18" customHeight="1" thickBot="1">
      <c r="A123" s="17" t="s">
        <v>112</v>
      </c>
      <c r="B123" s="18"/>
      <c r="C123" s="11" t="s">
        <v>113</v>
      </c>
      <c r="D123" s="23">
        <f>D124+D131</f>
        <v>0</v>
      </c>
    </row>
    <row r="124" spans="1:4" ht="12.75" customHeight="1">
      <c r="A124" s="19"/>
      <c r="B124" s="20" t="s">
        <v>171</v>
      </c>
      <c r="C124" s="8" t="s">
        <v>172</v>
      </c>
      <c r="D124" s="28">
        <f>D126</f>
        <v>0</v>
      </c>
    </row>
    <row r="125" spans="1:4" ht="12.75" customHeight="1">
      <c r="A125" s="19"/>
      <c r="B125" s="21"/>
      <c r="C125" s="9" t="s">
        <v>152</v>
      </c>
      <c r="D125" s="25"/>
    </row>
    <row r="126" spans="1:4" ht="12.75" customHeight="1">
      <c r="A126" s="19"/>
      <c r="B126" s="21"/>
      <c r="C126" s="9" t="s">
        <v>166</v>
      </c>
      <c r="D126" s="25"/>
    </row>
    <row r="127" spans="1:4" ht="12.75" customHeight="1">
      <c r="A127" s="19"/>
      <c r="B127" s="21"/>
      <c r="C127" s="9"/>
      <c r="D127" s="25"/>
    </row>
    <row r="128" spans="1:4" ht="12.75" customHeight="1">
      <c r="A128" s="19"/>
      <c r="B128" s="21"/>
      <c r="C128" s="9"/>
      <c r="D128" s="25"/>
    </row>
    <row r="129" spans="1:4" ht="12.75" customHeight="1">
      <c r="A129" s="19"/>
      <c r="B129" s="21"/>
      <c r="C129" s="9"/>
      <c r="D129" s="25"/>
    </row>
    <row r="130" spans="1:4" ht="12.75" customHeight="1">
      <c r="A130" s="19"/>
      <c r="B130" s="21"/>
      <c r="C130" s="9"/>
      <c r="D130" s="25"/>
    </row>
    <row r="131" spans="1:4" ht="12.75" customHeight="1">
      <c r="A131" s="19"/>
      <c r="B131" s="22" t="s">
        <v>173</v>
      </c>
      <c r="C131" s="9" t="s">
        <v>489</v>
      </c>
      <c r="D131" s="25">
        <f>D133</f>
        <v>0</v>
      </c>
    </row>
    <row r="132" spans="1:4" ht="12.75" customHeight="1">
      <c r="A132" s="19"/>
      <c r="B132" s="21"/>
      <c r="C132" s="9" t="s">
        <v>152</v>
      </c>
      <c r="D132" s="25"/>
    </row>
    <row r="133" spans="1:4" ht="12.75" customHeight="1">
      <c r="A133" s="19"/>
      <c r="B133" s="21"/>
      <c r="C133" s="9" t="s">
        <v>174</v>
      </c>
      <c r="D133" s="25"/>
    </row>
    <row r="134" spans="1:4" ht="12.75" customHeight="1">
      <c r="A134" s="19"/>
      <c r="B134" s="21"/>
      <c r="C134" s="10"/>
      <c r="D134" s="25"/>
    </row>
    <row r="135" spans="1:4" ht="12.75" customHeight="1">
      <c r="A135" s="19"/>
      <c r="B135" s="21"/>
      <c r="C135" s="10"/>
      <c r="D135" s="25"/>
    </row>
    <row r="136" spans="1:4" ht="12.75" customHeight="1">
      <c r="A136" s="19"/>
      <c r="B136" s="21"/>
      <c r="C136" s="10"/>
      <c r="D136" s="25"/>
    </row>
    <row r="137" spans="1:4" ht="12.75" customHeight="1" thickBot="1">
      <c r="A137" s="19"/>
      <c r="B137" s="21"/>
      <c r="C137" s="10"/>
      <c r="D137" s="25"/>
    </row>
    <row r="138" spans="1:4" ht="18" customHeight="1" thickBot="1">
      <c r="A138" s="17" t="s">
        <v>114</v>
      </c>
      <c r="B138" s="18"/>
      <c r="C138" s="11" t="s">
        <v>115</v>
      </c>
      <c r="D138" s="23">
        <f>D139+D148+D160+D196+D189</f>
        <v>0</v>
      </c>
    </row>
    <row r="139" spans="1:4" ht="12.75" customHeight="1">
      <c r="A139" s="19"/>
      <c r="B139" s="20" t="s">
        <v>175</v>
      </c>
      <c r="C139" s="8" t="s">
        <v>147</v>
      </c>
      <c r="D139" s="24">
        <f>D141</f>
        <v>0</v>
      </c>
    </row>
    <row r="140" spans="1:4" ht="12.75" customHeight="1">
      <c r="A140" s="19"/>
      <c r="B140" s="21"/>
      <c r="C140" s="9" t="s">
        <v>152</v>
      </c>
      <c r="D140" s="25"/>
    </row>
    <row r="141" spans="1:4" ht="12.75" customHeight="1">
      <c r="A141" s="19"/>
      <c r="B141" s="21"/>
      <c r="C141" s="9" t="s">
        <v>153</v>
      </c>
      <c r="D141" s="25"/>
    </row>
    <row r="142" spans="1:4" ht="12.75" customHeight="1">
      <c r="A142" s="19"/>
      <c r="B142" s="21"/>
      <c r="C142" s="9" t="s">
        <v>152</v>
      </c>
      <c r="D142" s="25"/>
    </row>
    <row r="143" spans="1:4" ht="12.75" customHeight="1">
      <c r="A143" s="19"/>
      <c r="B143" s="21"/>
      <c r="C143" s="9" t="s">
        <v>176</v>
      </c>
      <c r="D143" s="25"/>
    </row>
    <row r="144" spans="1:4" ht="12.75" customHeight="1">
      <c r="A144" s="19"/>
      <c r="B144" s="21"/>
      <c r="C144" s="9"/>
      <c r="D144" s="25"/>
    </row>
    <row r="145" spans="1:4" ht="12.75" customHeight="1">
      <c r="A145" s="19"/>
      <c r="B145" s="21"/>
      <c r="C145" s="9"/>
      <c r="D145" s="25"/>
    </row>
    <row r="146" spans="1:4" ht="12.75" customHeight="1">
      <c r="A146" s="19"/>
      <c r="B146" s="21"/>
      <c r="C146" s="9"/>
      <c r="D146" s="25"/>
    </row>
    <row r="147" spans="1:4" ht="12.75" customHeight="1">
      <c r="A147" s="19"/>
      <c r="B147" s="21"/>
      <c r="C147" s="9"/>
      <c r="D147" s="25"/>
    </row>
    <row r="148" spans="1:4" ht="12.75" customHeight="1">
      <c r="A148" s="19"/>
      <c r="B148" s="22" t="s">
        <v>177</v>
      </c>
      <c r="C148" s="9" t="s">
        <v>178</v>
      </c>
      <c r="D148" s="25">
        <f>D150</f>
        <v>0</v>
      </c>
    </row>
    <row r="149" spans="1:4" ht="12.75" customHeight="1">
      <c r="A149" s="19"/>
      <c r="B149" s="21"/>
      <c r="C149" s="9" t="s">
        <v>107</v>
      </c>
      <c r="D149" s="25"/>
    </row>
    <row r="150" spans="1:4" ht="12.75" customHeight="1">
      <c r="A150" s="19"/>
      <c r="B150" s="21"/>
      <c r="C150" s="9" t="s">
        <v>153</v>
      </c>
      <c r="D150" s="25">
        <f>SUM(D151:D155)</f>
        <v>0</v>
      </c>
    </row>
    <row r="151" spans="1:4" ht="12.75" customHeight="1">
      <c r="A151" s="19"/>
      <c r="B151" s="21"/>
      <c r="C151" s="9" t="s">
        <v>356</v>
      </c>
      <c r="D151" s="25"/>
    </row>
    <row r="152" spans="1:4" ht="12.75" customHeight="1">
      <c r="A152" s="19"/>
      <c r="B152" s="21"/>
      <c r="C152" s="9" t="s">
        <v>61</v>
      </c>
      <c r="D152" s="25"/>
    </row>
    <row r="153" spans="1:4" ht="12.75" customHeight="1">
      <c r="A153" s="19"/>
      <c r="B153" s="21"/>
      <c r="C153" s="9" t="s">
        <v>62</v>
      </c>
      <c r="D153" s="25"/>
    </row>
    <row r="154" spans="1:4" ht="12.75" customHeight="1">
      <c r="A154" s="19"/>
      <c r="B154" s="21"/>
      <c r="C154" s="9" t="s">
        <v>358</v>
      </c>
      <c r="D154" s="25"/>
    </row>
    <row r="155" spans="1:4" ht="12.75" customHeight="1">
      <c r="A155" s="19"/>
      <c r="B155" s="21"/>
      <c r="C155" s="9" t="s">
        <v>63</v>
      </c>
      <c r="D155" s="25"/>
    </row>
    <row r="156" spans="1:4" ht="12.75" customHeight="1">
      <c r="A156" s="19"/>
      <c r="B156" s="21"/>
      <c r="C156" s="9"/>
      <c r="D156" s="25"/>
    </row>
    <row r="157" spans="1:4" ht="12.75" customHeight="1">
      <c r="A157" s="19"/>
      <c r="B157" s="21"/>
      <c r="C157" s="9"/>
      <c r="D157" s="25"/>
    </row>
    <row r="158" spans="1:4" ht="12.75" customHeight="1">
      <c r="A158" s="19"/>
      <c r="B158" s="21"/>
      <c r="C158" s="9"/>
      <c r="D158" s="25"/>
    </row>
    <row r="159" spans="1:4" ht="12.75" customHeight="1">
      <c r="A159" s="19"/>
      <c r="B159" s="21"/>
      <c r="C159" s="9"/>
      <c r="D159" s="25"/>
    </row>
    <row r="160" spans="1:4" ht="12.75" customHeight="1">
      <c r="A160" s="19"/>
      <c r="B160" s="22" t="s">
        <v>179</v>
      </c>
      <c r="C160" s="9" t="s">
        <v>180</v>
      </c>
      <c r="D160" s="25">
        <f>D162+D168</f>
        <v>0</v>
      </c>
    </row>
    <row r="161" spans="1:4" ht="12.75" customHeight="1">
      <c r="A161" s="19"/>
      <c r="B161" s="21"/>
      <c r="C161" s="9" t="s">
        <v>107</v>
      </c>
      <c r="D161" s="25"/>
    </row>
    <row r="162" spans="1:4" ht="12.75" customHeight="1">
      <c r="A162" s="19"/>
      <c r="B162" s="21"/>
      <c r="C162" s="9" t="s">
        <v>170</v>
      </c>
      <c r="D162" s="25">
        <f>SUM(D163:D164)</f>
        <v>0</v>
      </c>
    </row>
    <row r="163" spans="1:4" ht="12.75" customHeight="1">
      <c r="A163" s="19"/>
      <c r="B163" s="21"/>
      <c r="C163" s="9" t="s">
        <v>375</v>
      </c>
      <c r="D163" s="25"/>
    </row>
    <row r="164" spans="1:4" ht="12.75" customHeight="1">
      <c r="A164" s="19"/>
      <c r="B164" s="21"/>
      <c r="C164" s="9" t="s">
        <v>7</v>
      </c>
      <c r="D164" s="25"/>
    </row>
    <row r="165" spans="1:4" ht="12.75" customHeight="1">
      <c r="A165" s="19"/>
      <c r="B165" s="21"/>
      <c r="C165" s="9"/>
      <c r="D165" s="25"/>
    </row>
    <row r="166" spans="1:4" ht="12.75" customHeight="1">
      <c r="A166" s="19"/>
      <c r="B166" s="21"/>
      <c r="C166" s="9"/>
      <c r="D166" s="25"/>
    </row>
    <row r="167" spans="1:4" ht="12.75" customHeight="1">
      <c r="A167" s="19"/>
      <c r="B167" s="21"/>
      <c r="C167" s="9"/>
      <c r="D167" s="25"/>
    </row>
    <row r="168" spans="1:4" ht="12.75" customHeight="1">
      <c r="A168" s="19"/>
      <c r="B168" s="21"/>
      <c r="C168" s="9" t="s">
        <v>163</v>
      </c>
      <c r="D168" s="25">
        <f>SUM(D169:D184)</f>
        <v>0</v>
      </c>
    </row>
    <row r="169" spans="1:4" ht="12.75" customHeight="1">
      <c r="A169" s="19"/>
      <c r="B169" s="21"/>
      <c r="C169" s="9" t="s">
        <v>359</v>
      </c>
      <c r="D169" s="25"/>
    </row>
    <row r="170" spans="1:4" ht="12.75" customHeight="1">
      <c r="A170" s="19"/>
      <c r="B170" s="21"/>
      <c r="C170" s="9" t="s">
        <v>360</v>
      </c>
      <c r="D170" s="25"/>
    </row>
    <row r="171" spans="1:4" ht="12.75" customHeight="1">
      <c r="A171" s="19"/>
      <c r="B171" s="21"/>
      <c r="C171" s="9" t="s">
        <v>64</v>
      </c>
      <c r="D171" s="25"/>
    </row>
    <row r="172" spans="1:4" ht="12.75" customHeight="1">
      <c r="A172" s="19"/>
      <c r="B172" s="21"/>
      <c r="C172" s="9" t="s">
        <v>361</v>
      </c>
      <c r="D172" s="25"/>
    </row>
    <row r="173" spans="1:4" ht="12.75" customHeight="1">
      <c r="A173" s="19"/>
      <c r="B173" s="21"/>
      <c r="C173" s="9" t="s">
        <v>466</v>
      </c>
      <c r="D173" s="25"/>
    </row>
    <row r="174" spans="1:4" ht="12.75" customHeight="1">
      <c r="A174" s="19"/>
      <c r="B174" s="21"/>
      <c r="C174" s="9" t="s">
        <v>362</v>
      </c>
      <c r="D174" s="25"/>
    </row>
    <row r="175" spans="1:4" ht="12.75" customHeight="1">
      <c r="A175" s="19"/>
      <c r="B175" s="21"/>
      <c r="C175" s="9" t="s">
        <v>363</v>
      </c>
      <c r="D175" s="25"/>
    </row>
    <row r="176" spans="1:4" ht="12.75" customHeight="1">
      <c r="A176" s="19"/>
      <c r="B176" s="21"/>
      <c r="C176" s="9" t="s">
        <v>364</v>
      </c>
      <c r="D176" s="25"/>
    </row>
    <row r="177" spans="1:4" ht="12.75" customHeight="1">
      <c r="A177" s="19"/>
      <c r="B177" s="21"/>
      <c r="C177" s="9" t="s">
        <v>21</v>
      </c>
      <c r="D177" s="25"/>
    </row>
    <row r="178" spans="1:4" ht="12.75" customHeight="1">
      <c r="A178" s="19"/>
      <c r="B178" s="21"/>
      <c r="C178" s="9" t="s">
        <v>366</v>
      </c>
      <c r="D178" s="25"/>
    </row>
    <row r="179" spans="1:4" ht="12.75" customHeight="1">
      <c r="A179" s="19"/>
      <c r="B179" s="21"/>
      <c r="C179" s="9" t="s">
        <v>367</v>
      </c>
      <c r="D179" s="25"/>
    </row>
    <row r="180" spans="1:4" ht="12.75" customHeight="1">
      <c r="A180" s="19"/>
      <c r="B180" s="21"/>
      <c r="C180" s="9" t="s">
        <v>65</v>
      </c>
      <c r="D180" s="25"/>
    </row>
    <row r="181" spans="1:4" ht="12.75" customHeight="1">
      <c r="A181" s="19"/>
      <c r="B181" s="21"/>
      <c r="C181" s="9" t="s">
        <v>368</v>
      </c>
      <c r="D181" s="25"/>
    </row>
    <row r="182" spans="1:4" ht="12.75" customHeight="1">
      <c r="A182" s="19"/>
      <c r="B182" s="21"/>
      <c r="C182" s="9" t="s">
        <v>66</v>
      </c>
      <c r="D182" s="25"/>
    </row>
    <row r="183" spans="1:4" ht="12.75" customHeight="1">
      <c r="A183" s="19"/>
      <c r="B183" s="21"/>
      <c r="C183" s="9" t="s">
        <v>369</v>
      </c>
      <c r="D183" s="25"/>
    </row>
    <row r="184" spans="1:4" ht="12.75" customHeight="1">
      <c r="A184" s="19"/>
      <c r="B184" s="21"/>
      <c r="C184" s="9" t="s">
        <v>67</v>
      </c>
      <c r="D184" s="25"/>
    </row>
    <row r="185" spans="1:4" ht="12.75" customHeight="1">
      <c r="A185" s="19"/>
      <c r="B185" s="21"/>
      <c r="C185" s="9"/>
      <c r="D185" s="25"/>
    </row>
    <row r="186" spans="1:4" ht="12.75" customHeight="1">
      <c r="A186" s="19"/>
      <c r="B186" s="21"/>
      <c r="C186" s="9"/>
      <c r="D186" s="25"/>
    </row>
    <row r="187" spans="1:4" ht="12.75" customHeight="1">
      <c r="A187" s="19"/>
      <c r="B187" s="21"/>
      <c r="C187" s="9"/>
      <c r="D187" s="25"/>
    </row>
    <row r="188" spans="1:4" ht="12.75" customHeight="1">
      <c r="A188" s="19"/>
      <c r="B188" s="21"/>
      <c r="C188" s="9"/>
      <c r="D188" s="25"/>
    </row>
    <row r="189" spans="1:4" ht="12.75" customHeight="1">
      <c r="A189" s="19"/>
      <c r="B189" s="104" t="s">
        <v>68</v>
      </c>
      <c r="C189" s="9" t="s">
        <v>69</v>
      </c>
      <c r="D189" s="25">
        <f>D191</f>
        <v>0</v>
      </c>
    </row>
    <row r="190" spans="1:4" ht="12.75" customHeight="1">
      <c r="A190" s="19"/>
      <c r="B190" s="21"/>
      <c r="C190" s="9" t="s">
        <v>107</v>
      </c>
      <c r="D190" s="25"/>
    </row>
    <row r="191" spans="1:4" ht="12.75" customHeight="1">
      <c r="A191" s="19"/>
      <c r="B191" s="21"/>
      <c r="C191" s="9" t="s">
        <v>153</v>
      </c>
      <c r="D191" s="25"/>
    </row>
    <row r="192" spans="1:4" ht="12.75" customHeight="1">
      <c r="A192" s="19"/>
      <c r="B192" s="21"/>
      <c r="C192" s="9"/>
      <c r="D192" s="25"/>
    </row>
    <row r="193" spans="1:4" ht="12.75" customHeight="1">
      <c r="A193" s="19"/>
      <c r="B193" s="21"/>
      <c r="C193" s="9"/>
      <c r="D193" s="25"/>
    </row>
    <row r="194" spans="1:4" ht="12.75" customHeight="1">
      <c r="A194" s="19"/>
      <c r="B194" s="21"/>
      <c r="C194" s="9"/>
      <c r="D194" s="25"/>
    </row>
    <row r="195" spans="1:4" ht="12.75" customHeight="1">
      <c r="A195" s="19"/>
      <c r="B195" s="21"/>
      <c r="C195" s="9"/>
      <c r="D195" s="25"/>
    </row>
    <row r="196" spans="1:4" ht="12.75" customHeight="1">
      <c r="A196" s="19"/>
      <c r="B196" s="22" t="s">
        <v>181</v>
      </c>
      <c r="C196" s="9" t="s">
        <v>157</v>
      </c>
      <c r="D196" s="25">
        <f>D198</f>
        <v>0</v>
      </c>
    </row>
    <row r="197" spans="1:4" ht="12.75" customHeight="1">
      <c r="A197" s="19"/>
      <c r="B197" s="21"/>
      <c r="C197" s="9" t="s">
        <v>107</v>
      </c>
      <c r="D197" s="25"/>
    </row>
    <row r="198" spans="1:4" ht="12.75" customHeight="1">
      <c r="A198" s="19"/>
      <c r="B198" s="21"/>
      <c r="C198" s="9" t="s">
        <v>153</v>
      </c>
      <c r="D198" s="25">
        <f>D199</f>
        <v>0</v>
      </c>
    </row>
    <row r="199" spans="1:4" ht="12.75" customHeight="1">
      <c r="A199" s="19"/>
      <c r="B199" s="21"/>
      <c r="C199" s="9" t="s">
        <v>373</v>
      </c>
      <c r="D199" s="25"/>
    </row>
    <row r="200" spans="1:4" ht="12.75" customHeight="1">
      <c r="A200" s="19"/>
      <c r="B200" s="21"/>
      <c r="C200" s="9" t="s">
        <v>70</v>
      </c>
      <c r="D200" s="25"/>
    </row>
    <row r="201" spans="1:4" ht="12.75" customHeight="1">
      <c r="A201" s="19"/>
      <c r="B201" s="21"/>
      <c r="C201" s="9" t="s">
        <v>443</v>
      </c>
      <c r="D201" s="25"/>
    </row>
    <row r="202" spans="1:4" ht="12.75" customHeight="1">
      <c r="A202" s="19"/>
      <c r="B202" s="21"/>
      <c r="C202" s="9"/>
      <c r="D202" s="25"/>
    </row>
    <row r="203" spans="1:4" ht="12.75" customHeight="1">
      <c r="A203" s="19"/>
      <c r="B203" s="21"/>
      <c r="C203" s="9"/>
      <c r="D203" s="25"/>
    </row>
    <row r="204" spans="1:4" ht="12.75" customHeight="1">
      <c r="A204" s="19"/>
      <c r="B204" s="21"/>
      <c r="C204" s="9"/>
      <c r="D204" s="25"/>
    </row>
    <row r="205" spans="1:4" ht="12.75" customHeight="1" thickBot="1">
      <c r="A205" s="19"/>
      <c r="B205" s="21"/>
      <c r="C205" s="9"/>
      <c r="D205" s="25"/>
    </row>
    <row r="206" spans="1:4" ht="30" customHeight="1" thickBot="1">
      <c r="A206" s="17" t="s">
        <v>116</v>
      </c>
      <c r="B206" s="18"/>
      <c r="C206" s="11" t="s">
        <v>117</v>
      </c>
      <c r="D206" s="23">
        <f>D207</f>
        <v>0</v>
      </c>
    </row>
    <row r="207" spans="1:4" ht="12" customHeight="1">
      <c r="A207" s="19"/>
      <c r="B207" s="20" t="s">
        <v>182</v>
      </c>
      <c r="C207" s="8" t="s">
        <v>183</v>
      </c>
      <c r="D207" s="28">
        <f>D209</f>
        <v>0</v>
      </c>
    </row>
    <row r="208" spans="1:4" ht="12.75" customHeight="1">
      <c r="A208" s="19"/>
      <c r="B208" s="21"/>
      <c r="C208" s="8" t="s">
        <v>107</v>
      </c>
      <c r="D208" s="28"/>
    </row>
    <row r="209" spans="1:4" ht="12.75" customHeight="1">
      <c r="A209" s="19"/>
      <c r="B209" s="21"/>
      <c r="C209" s="9" t="s">
        <v>158</v>
      </c>
      <c r="D209" s="25"/>
    </row>
    <row r="210" spans="1:4" ht="12.75" customHeight="1">
      <c r="A210" s="19"/>
      <c r="B210" s="21"/>
      <c r="C210" s="9" t="s">
        <v>22</v>
      </c>
      <c r="D210" s="25"/>
    </row>
    <row r="211" spans="1:4" ht="12.75" customHeight="1">
      <c r="A211" s="19"/>
      <c r="B211" s="21"/>
      <c r="C211" s="9"/>
      <c r="D211" s="25"/>
    </row>
    <row r="212" spans="1:4" ht="12.75" customHeight="1">
      <c r="A212" s="19"/>
      <c r="B212" s="21"/>
      <c r="C212" s="9"/>
      <c r="D212" s="25"/>
    </row>
    <row r="213" spans="1:4" ht="12.75" customHeight="1">
      <c r="A213" s="19"/>
      <c r="B213" s="21"/>
      <c r="C213" s="9"/>
      <c r="D213" s="25"/>
    </row>
    <row r="214" spans="1:4" ht="12.75" customHeight="1" thickBot="1">
      <c r="A214" s="19"/>
      <c r="B214" s="21"/>
      <c r="C214" s="9"/>
      <c r="D214" s="25"/>
    </row>
    <row r="215" spans="1:4" ht="25.5" customHeight="1" thickBot="1">
      <c r="A215" s="17" t="s">
        <v>118</v>
      </c>
      <c r="B215" s="18"/>
      <c r="C215" s="11" t="s">
        <v>119</v>
      </c>
      <c r="D215" s="23">
        <f>D216+D223+D232</f>
        <v>0</v>
      </c>
    </row>
    <row r="216" spans="1:4" ht="12.75" customHeight="1">
      <c r="A216" s="114"/>
      <c r="B216" s="105" t="s">
        <v>518</v>
      </c>
      <c r="C216" s="50" t="s">
        <v>0</v>
      </c>
      <c r="D216" s="24">
        <f>+D218</f>
        <v>0</v>
      </c>
    </row>
    <row r="217" spans="1:4" ht="12.75" customHeight="1">
      <c r="A217" s="110"/>
      <c r="B217" s="19"/>
      <c r="C217" s="51" t="s">
        <v>152</v>
      </c>
      <c r="D217" s="25"/>
    </row>
    <row r="218" spans="1:4" ht="12.75" customHeight="1">
      <c r="A218" s="110"/>
      <c r="B218" s="19"/>
      <c r="C218" s="51" t="s">
        <v>153</v>
      </c>
      <c r="D218" s="25"/>
    </row>
    <row r="219" spans="1:4" ht="12.75" customHeight="1">
      <c r="A219" s="110"/>
      <c r="B219" s="19"/>
      <c r="C219" s="51"/>
      <c r="D219" s="25"/>
    </row>
    <row r="220" spans="1:4" ht="12.75" customHeight="1">
      <c r="A220" s="110"/>
      <c r="B220" s="19"/>
      <c r="C220" s="51"/>
      <c r="D220" s="25"/>
    </row>
    <row r="221" spans="1:4" ht="12.75" customHeight="1">
      <c r="A221" s="110"/>
      <c r="B221" s="19"/>
      <c r="C221" s="51"/>
      <c r="D221" s="25"/>
    </row>
    <row r="222" spans="1:4" ht="12.75" customHeight="1">
      <c r="A222" s="110"/>
      <c r="B222" s="19"/>
      <c r="C222" s="51"/>
      <c r="D222" s="25"/>
    </row>
    <row r="223" spans="1:4" ht="12.75" customHeight="1">
      <c r="A223" s="110"/>
      <c r="B223" s="104" t="s">
        <v>186</v>
      </c>
      <c r="C223" s="51" t="s">
        <v>187</v>
      </c>
      <c r="D223" s="25">
        <f>+D225</f>
        <v>0</v>
      </c>
    </row>
    <row r="224" spans="1:4" ht="12.75" customHeight="1">
      <c r="A224" s="110"/>
      <c r="B224" s="19"/>
      <c r="C224" s="51" t="s">
        <v>152</v>
      </c>
      <c r="D224" s="25"/>
    </row>
    <row r="225" spans="1:4" ht="12.75" customHeight="1">
      <c r="A225" s="110"/>
      <c r="B225" s="19"/>
      <c r="C225" s="51" t="s">
        <v>153</v>
      </c>
      <c r="D225" s="25"/>
    </row>
    <row r="226" spans="1:4" ht="27" customHeight="1">
      <c r="A226" s="110"/>
      <c r="B226" s="19"/>
      <c r="C226" s="50" t="s">
        <v>377</v>
      </c>
      <c r="D226" s="25"/>
    </row>
    <row r="227" spans="1:4" ht="12.75" customHeight="1">
      <c r="A227" s="110"/>
      <c r="B227" s="19"/>
      <c r="C227" s="50" t="s">
        <v>23</v>
      </c>
      <c r="D227" s="25"/>
    </row>
    <row r="228" spans="1:4" ht="12.75" customHeight="1">
      <c r="A228" s="110"/>
      <c r="B228" s="19"/>
      <c r="C228" s="50"/>
      <c r="D228" s="25"/>
    </row>
    <row r="229" spans="1:4" ht="12.75" customHeight="1">
      <c r="A229" s="110"/>
      <c r="B229" s="19"/>
      <c r="C229" s="50"/>
      <c r="D229" s="25"/>
    </row>
    <row r="230" spans="1:4" ht="12.75" customHeight="1">
      <c r="A230" s="110"/>
      <c r="B230" s="19"/>
      <c r="C230" s="50"/>
      <c r="D230" s="25"/>
    </row>
    <row r="231" spans="1:4" ht="12.75" customHeight="1">
      <c r="A231" s="110"/>
      <c r="B231" s="109"/>
      <c r="C231" s="50"/>
      <c r="D231" s="25"/>
    </row>
    <row r="232" spans="1:4" ht="12.75" customHeight="1">
      <c r="A232" s="110"/>
      <c r="B232" s="109" t="s">
        <v>188</v>
      </c>
      <c r="C232" s="111" t="s">
        <v>189</v>
      </c>
      <c r="D232" s="28">
        <f>D233</f>
        <v>0</v>
      </c>
    </row>
    <row r="233" spans="1:4" ht="12.75" customHeight="1">
      <c r="A233" s="110"/>
      <c r="B233" s="19"/>
      <c r="C233" s="112" t="s">
        <v>158</v>
      </c>
      <c r="D233" s="25">
        <f>D234+D235</f>
        <v>0</v>
      </c>
    </row>
    <row r="234" spans="1:4" ht="12.75" customHeight="1">
      <c r="A234" s="110"/>
      <c r="B234" s="19"/>
      <c r="C234" s="112" t="s">
        <v>454</v>
      </c>
      <c r="D234" s="25"/>
    </row>
    <row r="235" spans="1:4" ht="12.75" customHeight="1">
      <c r="A235" s="110"/>
      <c r="B235" s="19"/>
      <c r="C235" s="115" t="s">
        <v>138</v>
      </c>
      <c r="D235" s="26"/>
    </row>
    <row r="236" spans="1:4" ht="12.75" customHeight="1">
      <c r="A236" s="110"/>
      <c r="B236" s="19"/>
      <c r="C236" s="115" t="s">
        <v>107</v>
      </c>
      <c r="D236" s="26"/>
    </row>
    <row r="237" spans="1:4" ht="12.75" customHeight="1">
      <c r="A237" s="110"/>
      <c r="B237" s="19"/>
      <c r="C237" s="115" t="s">
        <v>176</v>
      </c>
      <c r="D237" s="26"/>
    </row>
    <row r="238" spans="1:4" ht="12.75" customHeight="1">
      <c r="A238" s="110"/>
      <c r="B238" s="19"/>
      <c r="C238" s="115"/>
      <c r="D238" s="26"/>
    </row>
    <row r="239" spans="1:4" ht="12.75" customHeight="1">
      <c r="A239" s="110"/>
      <c r="B239" s="19"/>
      <c r="C239" s="115"/>
      <c r="D239" s="26"/>
    </row>
    <row r="240" spans="1:4" ht="12.75" customHeight="1">
      <c r="A240" s="110"/>
      <c r="B240" s="19"/>
      <c r="C240" s="115"/>
      <c r="D240" s="26"/>
    </row>
    <row r="241" spans="1:4" ht="12.75" customHeight="1" thickBot="1">
      <c r="A241" s="110"/>
      <c r="B241" s="19"/>
      <c r="C241" s="115"/>
      <c r="D241" s="27"/>
    </row>
    <row r="242" spans="1:4" ht="45.75" customHeight="1" thickBot="1">
      <c r="A242" s="17" t="s">
        <v>120</v>
      </c>
      <c r="B242" s="18"/>
      <c r="C242" s="33" t="s">
        <v>432</v>
      </c>
      <c r="D242" s="23">
        <f>D243</f>
        <v>0</v>
      </c>
    </row>
    <row r="243" spans="1:4" ht="12.75" customHeight="1">
      <c r="A243" s="19"/>
      <c r="B243" s="106" t="s">
        <v>402</v>
      </c>
      <c r="C243" s="107" t="s">
        <v>403</v>
      </c>
      <c r="D243" s="24">
        <f>D245</f>
        <v>0</v>
      </c>
    </row>
    <row r="244" spans="1:4" ht="12.75" customHeight="1">
      <c r="A244" s="19"/>
      <c r="B244" s="21"/>
      <c r="C244" s="9" t="s">
        <v>107</v>
      </c>
      <c r="D244" s="25"/>
    </row>
    <row r="245" spans="1:4" ht="12.75" customHeight="1">
      <c r="A245" s="19"/>
      <c r="B245" s="21"/>
      <c r="C245" s="9" t="s">
        <v>153</v>
      </c>
      <c r="D245" s="25">
        <f>SUM(D246:D248)</f>
        <v>0</v>
      </c>
    </row>
    <row r="246" spans="1:4" ht="12.75" customHeight="1">
      <c r="A246" s="19"/>
      <c r="B246" s="21"/>
      <c r="C246" s="9" t="s">
        <v>370</v>
      </c>
      <c r="D246" s="25"/>
    </row>
    <row r="247" spans="1:4" ht="12.75" customHeight="1">
      <c r="A247" s="19"/>
      <c r="B247" s="21"/>
      <c r="C247" s="9" t="s">
        <v>371</v>
      </c>
      <c r="D247" s="25"/>
    </row>
    <row r="248" spans="1:4" ht="12.75" customHeight="1">
      <c r="A248" s="19"/>
      <c r="B248" s="21"/>
      <c r="C248" s="9" t="s">
        <v>372</v>
      </c>
      <c r="D248" s="25"/>
    </row>
    <row r="249" spans="1:4" ht="12.75" customHeight="1">
      <c r="A249" s="19"/>
      <c r="B249" s="21"/>
      <c r="C249" s="9"/>
      <c r="D249" s="25"/>
    </row>
    <row r="250" spans="1:4" ht="12.75" customHeight="1">
      <c r="A250" s="19"/>
      <c r="B250" s="21"/>
      <c r="C250" s="9"/>
      <c r="D250" s="25"/>
    </row>
    <row r="251" spans="1:4" ht="12.75" customHeight="1">
      <c r="A251" s="19"/>
      <c r="B251" s="21"/>
      <c r="C251" s="9"/>
      <c r="D251" s="25"/>
    </row>
    <row r="252" spans="1:4" ht="12.75" customHeight="1" thickBot="1">
      <c r="A252" s="19"/>
      <c r="B252" s="21"/>
      <c r="C252" s="9"/>
      <c r="D252" s="25"/>
    </row>
    <row r="253" spans="1:4" ht="18" customHeight="1" thickBot="1">
      <c r="A253" s="17" t="s">
        <v>190</v>
      </c>
      <c r="B253" s="18"/>
      <c r="C253" s="33" t="s">
        <v>191</v>
      </c>
      <c r="D253" s="23">
        <f>D254</f>
        <v>0</v>
      </c>
    </row>
    <row r="254" spans="1:4" ht="26.25" customHeight="1">
      <c r="A254" s="19"/>
      <c r="B254" s="20" t="s">
        <v>192</v>
      </c>
      <c r="C254" s="34" t="s">
        <v>193</v>
      </c>
      <c r="D254" s="28">
        <f>D256</f>
        <v>0</v>
      </c>
    </row>
    <row r="255" spans="1:4" ht="12.75" customHeight="1">
      <c r="A255" s="19"/>
      <c r="B255" s="21"/>
      <c r="C255" s="34" t="s">
        <v>107</v>
      </c>
      <c r="D255" s="28"/>
    </row>
    <row r="256" spans="1:4" ht="12.75" customHeight="1">
      <c r="A256" s="19"/>
      <c r="B256" s="21"/>
      <c r="C256" s="31" t="s">
        <v>153</v>
      </c>
      <c r="D256" s="25">
        <f>SUM(D257:D257)</f>
        <v>0</v>
      </c>
    </row>
    <row r="257" spans="1:4" ht="12.75" customHeight="1">
      <c r="A257" s="19"/>
      <c r="B257" s="21"/>
      <c r="C257" s="32" t="s">
        <v>457</v>
      </c>
      <c r="D257" s="26"/>
    </row>
    <row r="258" spans="1:4" ht="12.75" customHeight="1">
      <c r="A258" s="19"/>
      <c r="B258" s="21"/>
      <c r="C258" s="32"/>
      <c r="D258" s="26"/>
    </row>
    <row r="259" spans="1:4" ht="12.75" customHeight="1">
      <c r="A259" s="19"/>
      <c r="B259" s="21"/>
      <c r="C259" s="32"/>
      <c r="D259" s="26"/>
    </row>
    <row r="260" spans="1:4" ht="12.75" customHeight="1">
      <c r="A260" s="19"/>
      <c r="B260" s="21"/>
      <c r="C260" s="32"/>
      <c r="D260" s="26"/>
    </row>
    <row r="261" spans="1:4" ht="12.75" customHeight="1" thickBot="1">
      <c r="A261" s="19"/>
      <c r="B261" s="21"/>
      <c r="C261" s="31"/>
      <c r="D261" s="25"/>
    </row>
    <row r="262" spans="1:4" ht="18" customHeight="1" thickBot="1">
      <c r="A262" s="17" t="s">
        <v>121</v>
      </c>
      <c r="B262" s="18"/>
      <c r="C262" s="33" t="s">
        <v>122</v>
      </c>
      <c r="D262" s="23">
        <f>D263</f>
        <v>0</v>
      </c>
    </row>
    <row r="263" spans="1:4" ht="12.75" customHeight="1">
      <c r="A263" s="19"/>
      <c r="B263" s="20" t="s">
        <v>194</v>
      </c>
      <c r="C263" s="34" t="s">
        <v>195</v>
      </c>
      <c r="D263" s="28">
        <f>D264</f>
        <v>0</v>
      </c>
    </row>
    <row r="264" spans="1:4" ht="12.75" customHeight="1">
      <c r="A264" s="19"/>
      <c r="B264" s="21"/>
      <c r="C264" s="31" t="s">
        <v>153</v>
      </c>
      <c r="D264" s="25"/>
    </row>
    <row r="265" spans="1:4" ht="12.75" customHeight="1">
      <c r="A265" s="19"/>
      <c r="B265" s="21"/>
      <c r="C265" s="32" t="s">
        <v>107</v>
      </c>
      <c r="D265" s="25"/>
    </row>
    <row r="266" spans="1:4" ht="12.75" customHeight="1">
      <c r="A266" s="19"/>
      <c r="B266" s="21"/>
      <c r="C266" s="32" t="s">
        <v>493</v>
      </c>
      <c r="D266" s="25"/>
    </row>
    <row r="267" spans="1:4" ht="12.75" customHeight="1">
      <c r="A267" s="19"/>
      <c r="B267" s="21"/>
      <c r="C267" s="32"/>
      <c r="D267" s="25"/>
    </row>
    <row r="268" spans="1:4" ht="12.75" customHeight="1">
      <c r="A268" s="19"/>
      <c r="B268" s="21"/>
      <c r="C268" s="32"/>
      <c r="D268" s="25"/>
    </row>
    <row r="269" spans="1:4" ht="12.75" customHeight="1">
      <c r="A269" s="19"/>
      <c r="B269" s="21"/>
      <c r="C269" s="32"/>
      <c r="D269" s="25"/>
    </row>
    <row r="270" spans="1:4" ht="12.75" customHeight="1" thickBot="1">
      <c r="A270" s="19"/>
      <c r="B270" s="21"/>
      <c r="C270" s="32"/>
      <c r="D270" s="25"/>
    </row>
    <row r="271" spans="1:4" ht="18" customHeight="1" thickBot="1">
      <c r="A271" s="17" t="s">
        <v>123</v>
      </c>
      <c r="B271" s="18"/>
      <c r="C271" s="33" t="s">
        <v>124</v>
      </c>
      <c r="D271" s="23">
        <f>D272+D282+D302+D312+D322+D329+D339+D346+D292</f>
        <v>0</v>
      </c>
    </row>
    <row r="272" spans="1:4" ht="12.75" customHeight="1">
      <c r="A272" s="19"/>
      <c r="B272" s="20" t="s">
        <v>196</v>
      </c>
      <c r="C272" s="34" t="s">
        <v>197</v>
      </c>
      <c r="D272" s="28">
        <f>D274</f>
        <v>0</v>
      </c>
    </row>
    <row r="273" spans="1:4" ht="12.75" customHeight="1">
      <c r="A273" s="19"/>
      <c r="B273" s="21"/>
      <c r="C273" s="31" t="s">
        <v>152</v>
      </c>
      <c r="D273" s="25"/>
    </row>
    <row r="274" spans="1:4" ht="12.75" customHeight="1">
      <c r="A274" s="19"/>
      <c r="B274" s="21"/>
      <c r="C274" s="31" t="s">
        <v>153</v>
      </c>
      <c r="D274" s="25"/>
    </row>
    <row r="275" spans="1:4" ht="12.75" customHeight="1">
      <c r="A275" s="19"/>
      <c r="B275" s="21"/>
      <c r="C275" s="31" t="s">
        <v>152</v>
      </c>
      <c r="D275" s="25"/>
    </row>
    <row r="276" spans="1:4" ht="12.75" customHeight="1">
      <c r="A276" s="19"/>
      <c r="B276" s="21"/>
      <c r="C276" s="31" t="s">
        <v>176</v>
      </c>
      <c r="D276" s="25"/>
    </row>
    <row r="277" spans="1:4" ht="12.75" customHeight="1">
      <c r="A277" s="19"/>
      <c r="B277" s="21"/>
      <c r="C277" s="31" t="s">
        <v>71</v>
      </c>
      <c r="D277" s="25"/>
    </row>
    <row r="278" spans="1:4" ht="12.75" customHeight="1">
      <c r="A278" s="19"/>
      <c r="B278" s="21"/>
      <c r="C278" s="31"/>
      <c r="D278" s="25"/>
    </row>
    <row r="279" spans="1:4" ht="12.75" customHeight="1">
      <c r="A279" s="19"/>
      <c r="B279" s="21"/>
      <c r="C279" s="31"/>
      <c r="D279" s="25"/>
    </row>
    <row r="280" spans="1:4" ht="12.75" customHeight="1">
      <c r="A280" s="19"/>
      <c r="B280" s="21"/>
      <c r="C280" s="31"/>
      <c r="D280" s="25"/>
    </row>
    <row r="281" spans="1:4" ht="12.75" customHeight="1">
      <c r="A281" s="19"/>
      <c r="B281" s="21"/>
      <c r="C281" s="31"/>
      <c r="D281" s="25"/>
    </row>
    <row r="282" spans="1:4" ht="12.75" customHeight="1">
      <c r="A282" s="19"/>
      <c r="B282" s="22" t="s">
        <v>199</v>
      </c>
      <c r="C282" s="31" t="s">
        <v>200</v>
      </c>
      <c r="D282" s="25">
        <f>D284</f>
        <v>0</v>
      </c>
    </row>
    <row r="283" spans="1:4" ht="12.75" customHeight="1">
      <c r="A283" s="19"/>
      <c r="B283" s="21"/>
      <c r="C283" s="31" t="s">
        <v>152</v>
      </c>
      <c r="D283" s="25"/>
    </row>
    <row r="284" spans="1:4" ht="12.75" customHeight="1">
      <c r="A284" s="19"/>
      <c r="B284" s="21"/>
      <c r="C284" s="31" t="s">
        <v>153</v>
      </c>
      <c r="D284" s="25"/>
    </row>
    <row r="285" spans="1:4" ht="12.75" customHeight="1">
      <c r="A285" s="19"/>
      <c r="B285" s="21"/>
      <c r="C285" s="31" t="s">
        <v>152</v>
      </c>
      <c r="D285" s="25"/>
    </row>
    <row r="286" spans="1:4" ht="12.75" customHeight="1">
      <c r="A286" s="19"/>
      <c r="B286" s="21"/>
      <c r="C286" s="31" t="s">
        <v>176</v>
      </c>
      <c r="D286" s="25"/>
    </row>
    <row r="287" spans="1:4" ht="12.75" customHeight="1">
      <c r="A287" s="19"/>
      <c r="B287" s="21"/>
      <c r="C287" s="31" t="s">
        <v>71</v>
      </c>
      <c r="D287" s="25"/>
    </row>
    <row r="288" spans="1:4" ht="12.75" customHeight="1">
      <c r="A288" s="19"/>
      <c r="B288" s="21"/>
      <c r="C288" s="31"/>
      <c r="D288" s="25"/>
    </row>
    <row r="289" spans="1:4" ht="12.75" customHeight="1">
      <c r="A289" s="19"/>
      <c r="B289" s="21"/>
      <c r="C289" s="31"/>
      <c r="D289" s="25"/>
    </row>
    <row r="290" spans="1:4" ht="12.75" customHeight="1">
      <c r="A290" s="19"/>
      <c r="B290" s="21"/>
      <c r="C290" s="31"/>
      <c r="D290" s="25"/>
    </row>
    <row r="291" spans="1:4" ht="12.75" customHeight="1">
      <c r="A291" s="19"/>
      <c r="B291" s="109"/>
      <c r="C291" s="31"/>
      <c r="D291" s="25"/>
    </row>
    <row r="292" spans="1:4" ht="12.75" customHeight="1">
      <c r="A292" s="19"/>
      <c r="B292" s="109" t="s">
        <v>469</v>
      </c>
      <c r="C292" s="31" t="s">
        <v>224</v>
      </c>
      <c r="D292" s="25">
        <f>D294</f>
        <v>0</v>
      </c>
    </row>
    <row r="293" spans="1:4" ht="12.75" customHeight="1">
      <c r="A293" s="19"/>
      <c r="B293" s="21"/>
      <c r="C293" s="31" t="s">
        <v>152</v>
      </c>
      <c r="D293" s="25"/>
    </row>
    <row r="294" spans="1:4" ht="12.75" customHeight="1">
      <c r="A294" s="19"/>
      <c r="B294" s="21"/>
      <c r="C294" s="31" t="s">
        <v>153</v>
      </c>
      <c r="D294" s="25"/>
    </row>
    <row r="295" spans="1:4" ht="12.75" customHeight="1">
      <c r="A295" s="19"/>
      <c r="B295" s="21"/>
      <c r="C295" s="31" t="s">
        <v>152</v>
      </c>
      <c r="D295" s="25"/>
    </row>
    <row r="296" spans="1:4" ht="12.75" customHeight="1">
      <c r="A296" s="19"/>
      <c r="B296" s="21"/>
      <c r="C296" s="31" t="s">
        <v>176</v>
      </c>
      <c r="D296" s="25"/>
    </row>
    <row r="297" spans="1:4" ht="12.75" customHeight="1">
      <c r="A297" s="19"/>
      <c r="B297" s="21"/>
      <c r="C297" s="31" t="s">
        <v>71</v>
      </c>
      <c r="D297" s="25"/>
    </row>
    <row r="298" spans="1:4" ht="12.75" customHeight="1">
      <c r="A298" s="19"/>
      <c r="B298" s="21"/>
      <c r="C298" s="31"/>
      <c r="D298" s="25"/>
    </row>
    <row r="299" spans="1:4" ht="12.75" customHeight="1">
      <c r="A299" s="19"/>
      <c r="B299" s="21"/>
      <c r="C299" s="31"/>
      <c r="D299" s="25"/>
    </row>
    <row r="300" spans="1:4" ht="12.75" customHeight="1">
      <c r="A300" s="19"/>
      <c r="B300" s="21"/>
      <c r="C300" s="31"/>
      <c r="D300" s="25"/>
    </row>
    <row r="301" spans="1:4" ht="12.75" customHeight="1">
      <c r="A301" s="19"/>
      <c r="B301" s="21"/>
      <c r="C301" s="31"/>
      <c r="D301" s="25"/>
    </row>
    <row r="302" spans="1:4" ht="12.75" customHeight="1">
      <c r="A302" s="19"/>
      <c r="B302" s="22" t="s">
        <v>201</v>
      </c>
      <c r="C302" s="31" t="s">
        <v>202</v>
      </c>
      <c r="D302" s="25">
        <f>D304</f>
        <v>0</v>
      </c>
    </row>
    <row r="303" spans="1:4" ht="12.75" customHeight="1">
      <c r="A303" s="19"/>
      <c r="B303" s="21"/>
      <c r="C303" s="31" t="s">
        <v>152</v>
      </c>
      <c r="D303" s="25"/>
    </row>
    <row r="304" spans="1:4" ht="12.75" customHeight="1">
      <c r="A304" s="19"/>
      <c r="B304" s="21"/>
      <c r="C304" s="31" t="s">
        <v>153</v>
      </c>
      <c r="D304" s="25"/>
    </row>
    <row r="305" spans="1:4" ht="12.75" customHeight="1">
      <c r="A305" s="19"/>
      <c r="B305" s="21"/>
      <c r="C305" s="31" t="s">
        <v>152</v>
      </c>
      <c r="D305" s="99"/>
    </row>
    <row r="306" spans="1:4" ht="12.75" customHeight="1">
      <c r="A306" s="19"/>
      <c r="B306" s="21"/>
      <c r="C306" s="31" t="s">
        <v>176</v>
      </c>
      <c r="D306" s="25"/>
    </row>
    <row r="307" spans="1:4" ht="12.75" customHeight="1">
      <c r="A307" s="19"/>
      <c r="B307" s="21"/>
      <c r="C307" s="31" t="s">
        <v>71</v>
      </c>
      <c r="D307" s="25"/>
    </row>
    <row r="308" spans="1:4" ht="12.75" customHeight="1">
      <c r="A308" s="19"/>
      <c r="B308" s="21"/>
      <c r="C308" s="31"/>
      <c r="D308" s="25"/>
    </row>
    <row r="309" spans="1:4" ht="12.75" customHeight="1">
      <c r="A309" s="19"/>
      <c r="B309" s="21"/>
      <c r="C309" s="31"/>
      <c r="D309" s="25"/>
    </row>
    <row r="310" spans="1:4" ht="12.75" customHeight="1">
      <c r="A310" s="19"/>
      <c r="B310" s="21"/>
      <c r="C310" s="31"/>
      <c r="D310" s="25"/>
    </row>
    <row r="311" spans="1:4" ht="12.75" customHeight="1">
      <c r="A311" s="19"/>
      <c r="B311" s="21"/>
      <c r="C311" s="31"/>
      <c r="D311" s="25"/>
    </row>
    <row r="312" spans="1:4" ht="12.75" customHeight="1">
      <c r="A312" s="19"/>
      <c r="B312" s="22" t="s">
        <v>203</v>
      </c>
      <c r="C312" s="31" t="s">
        <v>204</v>
      </c>
      <c r="D312" s="25">
        <f>D314</f>
        <v>0</v>
      </c>
    </row>
    <row r="313" spans="1:4" ht="12.75" customHeight="1">
      <c r="A313" s="19"/>
      <c r="B313" s="21"/>
      <c r="C313" s="31" t="s">
        <v>152</v>
      </c>
      <c r="D313" s="25"/>
    </row>
    <row r="314" spans="1:4" ht="12.75" customHeight="1">
      <c r="A314" s="19"/>
      <c r="B314" s="21"/>
      <c r="C314" s="31" t="s">
        <v>153</v>
      </c>
      <c r="D314" s="25"/>
    </row>
    <row r="315" spans="1:4" ht="12.75" customHeight="1">
      <c r="A315" s="19"/>
      <c r="B315" s="21"/>
      <c r="C315" s="31" t="s">
        <v>152</v>
      </c>
      <c r="D315" s="25"/>
    </row>
    <row r="316" spans="1:4" ht="12.75" customHeight="1">
      <c r="A316" s="19"/>
      <c r="B316" s="21"/>
      <c r="C316" s="31" t="s">
        <v>176</v>
      </c>
      <c r="D316" s="25"/>
    </row>
    <row r="317" spans="1:4" ht="12.75" customHeight="1">
      <c r="A317" s="19"/>
      <c r="B317" s="21"/>
      <c r="C317" s="31" t="s">
        <v>71</v>
      </c>
      <c r="D317" s="25"/>
    </row>
    <row r="318" spans="1:4" ht="12.75" customHeight="1">
      <c r="A318" s="19"/>
      <c r="B318" s="21"/>
      <c r="C318" s="31"/>
      <c r="D318" s="25"/>
    </row>
    <row r="319" spans="1:4" ht="12.75" customHeight="1">
      <c r="A319" s="19"/>
      <c r="B319" s="21"/>
      <c r="C319" s="31"/>
      <c r="D319" s="25"/>
    </row>
    <row r="320" spans="1:4" ht="12.75" customHeight="1">
      <c r="A320" s="19"/>
      <c r="B320" s="21"/>
      <c r="C320" s="31"/>
      <c r="D320" s="25"/>
    </row>
    <row r="321" spans="1:4" ht="12.75" customHeight="1">
      <c r="A321" s="19"/>
      <c r="B321" s="21"/>
      <c r="C321" s="31"/>
      <c r="D321" s="25"/>
    </row>
    <row r="322" spans="1:4" ht="12.75" customHeight="1">
      <c r="A322" s="19"/>
      <c r="B322" s="22" t="s">
        <v>205</v>
      </c>
      <c r="C322" s="31" t="s">
        <v>206</v>
      </c>
      <c r="D322" s="25">
        <f>D324</f>
        <v>0</v>
      </c>
    </row>
    <row r="323" spans="1:4" ht="12.75" customHeight="1">
      <c r="A323" s="19"/>
      <c r="B323" s="21"/>
      <c r="C323" s="31" t="s">
        <v>152</v>
      </c>
      <c r="D323" s="25"/>
    </row>
    <row r="324" spans="1:4" ht="12.75" customHeight="1">
      <c r="A324" s="19"/>
      <c r="B324" s="21"/>
      <c r="C324" s="31" t="s">
        <v>207</v>
      </c>
      <c r="D324" s="25"/>
    </row>
    <row r="325" spans="1:4" ht="12.75" customHeight="1">
      <c r="A325" s="19"/>
      <c r="B325" s="21"/>
      <c r="C325" s="31"/>
      <c r="D325" s="25"/>
    </row>
    <row r="326" spans="1:4" ht="12.75" customHeight="1">
      <c r="A326" s="19"/>
      <c r="B326" s="21"/>
      <c r="C326" s="31"/>
      <c r="D326" s="25"/>
    </row>
    <row r="327" spans="1:4" ht="12.75" customHeight="1">
      <c r="A327" s="19"/>
      <c r="B327" s="21"/>
      <c r="C327" s="31"/>
      <c r="D327" s="25"/>
    </row>
    <row r="328" spans="1:4" ht="12.75" customHeight="1">
      <c r="A328" s="19"/>
      <c r="B328" s="21"/>
      <c r="C328" s="31"/>
      <c r="D328" s="25"/>
    </row>
    <row r="329" spans="1:4" ht="12.75" customHeight="1">
      <c r="A329" s="19"/>
      <c r="B329" s="22" t="s">
        <v>208</v>
      </c>
      <c r="C329" s="31" t="s">
        <v>209</v>
      </c>
      <c r="D329" s="25">
        <f>D331</f>
        <v>0</v>
      </c>
    </row>
    <row r="330" spans="1:4" ht="12.75" customHeight="1">
      <c r="A330" s="19"/>
      <c r="B330" s="21"/>
      <c r="C330" s="31" t="s">
        <v>152</v>
      </c>
      <c r="D330" s="25"/>
    </row>
    <row r="331" spans="1:4" ht="12.75" customHeight="1">
      <c r="A331" s="19"/>
      <c r="B331" s="21"/>
      <c r="C331" s="31" t="s">
        <v>153</v>
      </c>
      <c r="D331" s="25"/>
    </row>
    <row r="332" spans="1:4" ht="12.75" customHeight="1">
      <c r="A332" s="19"/>
      <c r="B332" s="21"/>
      <c r="C332" s="31" t="s">
        <v>152</v>
      </c>
      <c r="D332" s="25"/>
    </row>
    <row r="333" spans="1:4" ht="12.75" customHeight="1">
      <c r="A333" s="19"/>
      <c r="B333" s="21"/>
      <c r="C333" s="31" t="s">
        <v>176</v>
      </c>
      <c r="D333" s="25"/>
    </row>
    <row r="334" spans="1:4" ht="12.75" customHeight="1">
      <c r="A334" s="19"/>
      <c r="B334" s="21"/>
      <c r="C334" s="31" t="s">
        <v>71</v>
      </c>
      <c r="D334" s="25"/>
    </row>
    <row r="335" spans="1:4" ht="12.75" customHeight="1">
      <c r="A335" s="19"/>
      <c r="B335" s="21"/>
      <c r="C335" s="31"/>
      <c r="D335" s="25"/>
    </row>
    <row r="336" spans="1:4" ht="12.75" customHeight="1">
      <c r="A336" s="19"/>
      <c r="B336" s="21"/>
      <c r="C336" s="31"/>
      <c r="D336" s="25"/>
    </row>
    <row r="337" spans="1:4" ht="12.75" customHeight="1">
      <c r="A337" s="19"/>
      <c r="B337" s="21"/>
      <c r="C337" s="31"/>
      <c r="D337" s="25"/>
    </row>
    <row r="338" spans="1:4" ht="12.75" customHeight="1">
      <c r="A338" s="19"/>
      <c r="B338" s="21"/>
      <c r="C338" s="31"/>
      <c r="D338" s="25"/>
    </row>
    <row r="339" spans="1:4" ht="12.75" customHeight="1">
      <c r="A339" s="19"/>
      <c r="B339" s="22" t="s">
        <v>210</v>
      </c>
      <c r="C339" s="31" t="s">
        <v>211</v>
      </c>
      <c r="D339" s="25">
        <f>D341</f>
        <v>0</v>
      </c>
    </row>
    <row r="340" spans="1:4" ht="12.75" customHeight="1">
      <c r="A340" s="19"/>
      <c r="B340" s="21"/>
      <c r="C340" s="31" t="s">
        <v>107</v>
      </c>
      <c r="D340" s="25"/>
    </row>
    <row r="341" spans="1:4" ht="12.75" customHeight="1">
      <c r="A341" s="19"/>
      <c r="B341" s="21"/>
      <c r="C341" s="31" t="s">
        <v>153</v>
      </c>
      <c r="D341" s="25"/>
    </row>
    <row r="342" spans="1:4" ht="12.75" customHeight="1">
      <c r="A342" s="19"/>
      <c r="B342" s="21"/>
      <c r="C342" s="31"/>
      <c r="D342" s="25"/>
    </row>
    <row r="343" spans="1:4" ht="12.75" customHeight="1">
      <c r="A343" s="19"/>
      <c r="B343" s="21"/>
      <c r="C343" s="31"/>
      <c r="D343" s="25"/>
    </row>
    <row r="344" spans="1:4" ht="12.75" customHeight="1">
      <c r="A344" s="19"/>
      <c r="B344" s="21"/>
      <c r="C344" s="31"/>
      <c r="D344" s="25"/>
    </row>
    <row r="345" spans="1:4" ht="12.75" customHeight="1">
      <c r="A345" s="19"/>
      <c r="B345" s="21"/>
      <c r="C345" s="31"/>
      <c r="D345" s="25"/>
    </row>
    <row r="346" spans="1:4" ht="12.75" customHeight="1">
      <c r="A346" s="19"/>
      <c r="B346" s="22" t="s">
        <v>212</v>
      </c>
      <c r="C346" s="31" t="s">
        <v>157</v>
      </c>
      <c r="D346" s="25">
        <f>D348</f>
        <v>0</v>
      </c>
    </row>
    <row r="347" spans="1:4" ht="12.75" customHeight="1">
      <c r="A347" s="19"/>
      <c r="B347" s="21"/>
      <c r="C347" s="31" t="s">
        <v>152</v>
      </c>
      <c r="D347" s="25"/>
    </row>
    <row r="348" spans="1:4" ht="12.75" customHeight="1">
      <c r="A348" s="19"/>
      <c r="B348" s="21"/>
      <c r="C348" s="31" t="s">
        <v>153</v>
      </c>
      <c r="D348" s="25"/>
    </row>
    <row r="349" spans="1:4" ht="12.75" customHeight="1">
      <c r="A349" s="19"/>
      <c r="B349" s="21"/>
      <c r="C349" s="32"/>
      <c r="D349" s="25"/>
    </row>
    <row r="350" spans="1:4" ht="12.75" customHeight="1">
      <c r="A350" s="19"/>
      <c r="B350" s="21"/>
      <c r="C350" s="32"/>
      <c r="D350" s="25"/>
    </row>
    <row r="351" spans="1:4" ht="12.75" customHeight="1">
      <c r="A351" s="19"/>
      <c r="B351" s="21"/>
      <c r="C351" s="32"/>
      <c r="D351" s="25"/>
    </row>
    <row r="352" spans="1:4" ht="13.5" thickBot="1">
      <c r="A352" s="19"/>
      <c r="B352" s="21"/>
      <c r="C352" s="32"/>
      <c r="D352" s="25"/>
    </row>
    <row r="353" spans="1:4" ht="18" customHeight="1" thickBot="1">
      <c r="A353" s="17" t="s">
        <v>213</v>
      </c>
      <c r="B353" s="18"/>
      <c r="C353" s="33" t="s">
        <v>214</v>
      </c>
      <c r="D353" s="23">
        <f>D354+D361+D370</f>
        <v>0</v>
      </c>
    </row>
    <row r="354" spans="1:4" s="233" customFormat="1" ht="12.75" customHeight="1">
      <c r="A354" s="297"/>
      <c r="B354" s="294" t="s">
        <v>72</v>
      </c>
      <c r="C354" s="309" t="s">
        <v>73</v>
      </c>
      <c r="D354" s="295">
        <f>D356</f>
        <v>0</v>
      </c>
    </row>
    <row r="355" spans="1:4" s="233" customFormat="1" ht="12.75" customHeight="1">
      <c r="A355" s="297"/>
      <c r="B355" s="238"/>
      <c r="C355" s="308" t="s">
        <v>107</v>
      </c>
      <c r="D355" s="296"/>
    </row>
    <row r="356" spans="1:4" s="233" customFormat="1" ht="12.75" customHeight="1">
      <c r="A356" s="297"/>
      <c r="B356" s="238"/>
      <c r="C356" s="308" t="s">
        <v>153</v>
      </c>
      <c r="D356" s="296"/>
    </row>
    <row r="357" spans="1:4" s="233" customFormat="1" ht="12.75" customHeight="1">
      <c r="A357" s="297"/>
      <c r="B357" s="238"/>
      <c r="C357" s="308"/>
      <c r="D357" s="296"/>
    </row>
    <row r="358" spans="1:4" s="233" customFormat="1" ht="12.75" customHeight="1">
      <c r="A358" s="297"/>
      <c r="B358" s="238"/>
      <c r="C358" s="308"/>
      <c r="D358" s="296"/>
    </row>
    <row r="359" spans="1:4" s="233" customFormat="1" ht="12.75" customHeight="1">
      <c r="A359" s="297"/>
      <c r="B359" s="238"/>
      <c r="C359" s="308"/>
      <c r="D359" s="296"/>
    </row>
    <row r="360" spans="1:4" s="233" customFormat="1" ht="12.75" customHeight="1">
      <c r="A360" s="297"/>
      <c r="B360" s="241"/>
      <c r="C360" s="308"/>
      <c r="D360" s="296"/>
    </row>
    <row r="361" spans="1:4" ht="12.75" customHeight="1">
      <c r="A361" s="110"/>
      <c r="B361" s="109" t="s">
        <v>215</v>
      </c>
      <c r="C361" s="111" t="s">
        <v>216</v>
      </c>
      <c r="D361" s="28">
        <f>D363</f>
        <v>0</v>
      </c>
    </row>
    <row r="362" spans="1:4" ht="12.75" customHeight="1">
      <c r="A362" s="110"/>
      <c r="B362" s="19"/>
      <c r="C362" s="112" t="s">
        <v>152</v>
      </c>
      <c r="D362" s="25"/>
    </row>
    <row r="363" spans="1:4" ht="12.75" customHeight="1">
      <c r="A363" s="110"/>
      <c r="B363" s="19"/>
      <c r="C363" s="112" t="s">
        <v>153</v>
      </c>
      <c r="D363" s="25"/>
    </row>
    <row r="364" spans="1:4" ht="12.75" customHeight="1">
      <c r="A364" s="110"/>
      <c r="B364" s="19"/>
      <c r="C364" s="112" t="s">
        <v>152</v>
      </c>
      <c r="D364" s="25"/>
    </row>
    <row r="365" spans="1:4" ht="12.75" customHeight="1">
      <c r="A365" s="110"/>
      <c r="B365" s="19"/>
      <c r="C365" s="112" t="s">
        <v>378</v>
      </c>
      <c r="D365" s="25"/>
    </row>
    <row r="366" spans="1:4" ht="12.75" customHeight="1">
      <c r="A366" s="110"/>
      <c r="B366" s="19"/>
      <c r="C366" s="115"/>
      <c r="D366" s="25"/>
    </row>
    <row r="367" spans="1:4" ht="12.75" customHeight="1">
      <c r="A367" s="110"/>
      <c r="B367" s="19"/>
      <c r="C367" s="115"/>
      <c r="D367" s="25"/>
    </row>
    <row r="368" spans="1:4" ht="12.75" customHeight="1">
      <c r="A368" s="110"/>
      <c r="B368" s="19"/>
      <c r="C368" s="115"/>
      <c r="D368" s="25"/>
    </row>
    <row r="369" spans="1:4" ht="12.75" customHeight="1">
      <c r="A369" s="110"/>
      <c r="B369" s="109"/>
      <c r="C369" s="115"/>
      <c r="D369" s="25"/>
    </row>
    <row r="370" spans="1:4" ht="12.75" customHeight="1">
      <c r="A370" s="110"/>
      <c r="B370" s="109" t="s">
        <v>335</v>
      </c>
      <c r="C370" s="115" t="s">
        <v>157</v>
      </c>
      <c r="D370" s="25">
        <f>D372</f>
        <v>0</v>
      </c>
    </row>
    <row r="371" spans="1:4" ht="12.75" customHeight="1">
      <c r="A371" s="110"/>
      <c r="B371" s="19"/>
      <c r="C371" s="115" t="s">
        <v>107</v>
      </c>
      <c r="D371" s="25"/>
    </row>
    <row r="372" spans="1:4" ht="12.75" customHeight="1">
      <c r="A372" s="110"/>
      <c r="B372" s="19"/>
      <c r="C372" s="115" t="s">
        <v>153</v>
      </c>
      <c r="D372" s="25"/>
    </row>
    <row r="373" spans="1:4" ht="12.75" customHeight="1">
      <c r="A373" s="110"/>
      <c r="B373" s="19"/>
      <c r="C373" s="115" t="s">
        <v>107</v>
      </c>
      <c r="D373" s="25"/>
    </row>
    <row r="374" spans="1:4" ht="12.75" customHeight="1">
      <c r="A374" s="110"/>
      <c r="B374" s="19"/>
      <c r="C374" s="115" t="s">
        <v>334</v>
      </c>
      <c r="D374" s="25"/>
    </row>
    <row r="375" spans="1:4" ht="12.75" customHeight="1">
      <c r="A375" s="110"/>
      <c r="B375" s="19"/>
      <c r="C375" s="115"/>
      <c r="D375" s="25"/>
    </row>
    <row r="376" spans="1:4" ht="12.75" customHeight="1">
      <c r="A376" s="110"/>
      <c r="B376" s="19"/>
      <c r="C376" s="115"/>
      <c r="D376" s="25"/>
    </row>
    <row r="377" spans="1:4" ht="12.75" customHeight="1">
      <c r="A377" s="110"/>
      <c r="B377" s="19"/>
      <c r="C377" s="115"/>
      <c r="D377" s="25"/>
    </row>
    <row r="378" spans="1:4" ht="13.5" thickBot="1">
      <c r="A378" s="110"/>
      <c r="B378" s="29"/>
      <c r="C378" s="115"/>
      <c r="D378" s="25"/>
    </row>
    <row r="379" spans="1:4" ht="13.5" thickBot="1">
      <c r="A379" s="89" t="s">
        <v>338</v>
      </c>
      <c r="B379" s="242"/>
      <c r="C379" s="91" t="s">
        <v>339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8</v>
      </c>
      <c r="C380" s="243" t="s">
        <v>9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107</v>
      </c>
      <c r="D381" s="236"/>
    </row>
    <row r="382" spans="1:4" s="233" customFormat="1" ht="12.75" customHeight="1">
      <c r="A382" s="232"/>
      <c r="B382" s="234"/>
      <c r="C382" s="243" t="s">
        <v>153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0" customFormat="1" ht="28.5" customHeight="1">
      <c r="A387" s="297"/>
      <c r="B387" s="241" t="s">
        <v>1</v>
      </c>
      <c r="C387" s="298" t="s">
        <v>2</v>
      </c>
      <c r="D387" s="299">
        <f>D389</f>
        <v>0</v>
      </c>
    </row>
    <row r="388" spans="1:4" s="233" customFormat="1" ht="12.75" customHeight="1">
      <c r="A388" s="232"/>
      <c r="B388" s="234"/>
      <c r="C388" s="243" t="s">
        <v>107</v>
      </c>
      <c r="D388" s="236"/>
    </row>
    <row r="389" spans="1:4" s="233" customFormat="1" ht="12.75" customHeight="1">
      <c r="A389" s="232"/>
      <c r="B389" s="234"/>
      <c r="C389" s="243" t="s">
        <v>153</v>
      </c>
      <c r="D389" s="236"/>
    </row>
    <row r="390" spans="1:4" s="233" customFormat="1" ht="12.75" customHeight="1">
      <c r="A390" s="232"/>
      <c r="B390" s="234"/>
      <c r="C390" s="243" t="s">
        <v>107</v>
      </c>
      <c r="D390" s="236"/>
    </row>
    <row r="391" spans="1:4" s="233" customFormat="1" ht="12.75" customHeight="1">
      <c r="A391" s="232"/>
      <c r="B391" s="234"/>
      <c r="C391" s="244" t="s">
        <v>176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1"/>
      <c r="B396" s="302" t="s">
        <v>380</v>
      </c>
      <c r="C396" s="303" t="s">
        <v>217</v>
      </c>
      <c r="D396" s="307">
        <f>D398</f>
        <v>0</v>
      </c>
    </row>
    <row r="397" spans="1:4" ht="12.75" customHeight="1">
      <c r="A397" s="110"/>
      <c r="B397" s="19"/>
      <c r="C397" s="240" t="s">
        <v>107</v>
      </c>
      <c r="D397" s="28"/>
    </row>
    <row r="398" spans="1:4" ht="14.25" customHeight="1">
      <c r="A398" s="110"/>
      <c r="B398" s="19"/>
      <c r="C398" s="240" t="s">
        <v>153</v>
      </c>
      <c r="D398" s="25"/>
    </row>
    <row r="399" spans="1:4" ht="14.25" customHeight="1">
      <c r="A399" s="110"/>
      <c r="B399" s="19"/>
      <c r="C399" s="240"/>
      <c r="D399" s="25"/>
    </row>
    <row r="400" spans="1:4" ht="14.25" customHeight="1">
      <c r="A400" s="110"/>
      <c r="B400" s="19"/>
      <c r="C400" s="240"/>
      <c r="D400" s="25"/>
    </row>
    <row r="401" spans="1:4" ht="14.25" customHeight="1">
      <c r="A401" s="110"/>
      <c r="B401" s="19"/>
      <c r="C401" s="240"/>
      <c r="D401" s="25"/>
    </row>
    <row r="402" spans="1:4" ht="12.75" customHeight="1">
      <c r="A402" s="110"/>
      <c r="B402" s="109"/>
      <c r="C402" s="240"/>
      <c r="D402" s="25"/>
    </row>
    <row r="403" spans="1:4" s="2" customFormat="1" ht="25.5" customHeight="1">
      <c r="A403" s="301"/>
      <c r="B403" s="302" t="s">
        <v>381</v>
      </c>
      <c r="C403" s="304" t="s">
        <v>74</v>
      </c>
      <c r="D403" s="305">
        <f>D405</f>
        <v>0</v>
      </c>
    </row>
    <row r="404" spans="1:4" ht="12.75" customHeight="1">
      <c r="A404" s="110"/>
      <c r="B404" s="19"/>
      <c r="C404" s="240" t="s">
        <v>107</v>
      </c>
      <c r="D404" s="25"/>
    </row>
    <row r="405" spans="1:4" ht="12.75" customHeight="1">
      <c r="A405" s="110"/>
      <c r="B405" s="19"/>
      <c r="C405" s="240" t="s">
        <v>153</v>
      </c>
      <c r="D405" s="25"/>
    </row>
    <row r="406" spans="1:4" ht="12.75" customHeight="1">
      <c r="A406" s="110"/>
      <c r="B406" s="19"/>
      <c r="C406" s="240"/>
      <c r="D406" s="25"/>
    </row>
    <row r="407" spans="1:4" ht="12.75" customHeight="1">
      <c r="A407" s="110"/>
      <c r="B407" s="19"/>
      <c r="C407" s="240"/>
      <c r="D407" s="25"/>
    </row>
    <row r="408" spans="1:4" ht="12.75" customHeight="1">
      <c r="A408" s="110"/>
      <c r="B408" s="19"/>
      <c r="C408" s="240"/>
      <c r="D408" s="25"/>
    </row>
    <row r="409" spans="1:4" ht="12.75" customHeight="1">
      <c r="A409" s="110"/>
      <c r="B409" s="109"/>
      <c r="C409" s="240"/>
      <c r="D409" s="25"/>
    </row>
    <row r="410" spans="1:4" ht="12.75" customHeight="1">
      <c r="A410" s="110"/>
      <c r="B410" s="109" t="s">
        <v>382</v>
      </c>
      <c r="C410" s="240" t="s">
        <v>220</v>
      </c>
      <c r="D410" s="26">
        <f>D412</f>
        <v>0</v>
      </c>
    </row>
    <row r="411" spans="1:4" ht="12.75" customHeight="1">
      <c r="A411" s="110"/>
      <c r="B411" s="19"/>
      <c r="C411" s="240" t="s">
        <v>107</v>
      </c>
      <c r="D411" s="25"/>
    </row>
    <row r="412" spans="1:4" ht="12.75" customHeight="1">
      <c r="A412" s="110"/>
      <c r="B412" s="19"/>
      <c r="C412" s="240" t="s">
        <v>153</v>
      </c>
      <c r="D412" s="25"/>
    </row>
    <row r="413" spans="1:4" ht="12.75" customHeight="1">
      <c r="A413" s="110"/>
      <c r="B413" s="19"/>
      <c r="C413" s="240"/>
      <c r="D413" s="25"/>
    </row>
    <row r="414" spans="1:4" ht="12.75" customHeight="1">
      <c r="A414" s="110"/>
      <c r="B414" s="19"/>
      <c r="C414" s="240"/>
      <c r="D414" s="25"/>
    </row>
    <row r="415" spans="1:4" ht="12.75" customHeight="1">
      <c r="A415" s="110"/>
      <c r="B415" s="19"/>
      <c r="C415" s="240"/>
      <c r="D415" s="25"/>
    </row>
    <row r="416" spans="1:4" ht="12.75" customHeight="1">
      <c r="A416" s="110"/>
      <c r="B416" s="109"/>
      <c r="C416" s="239"/>
      <c r="D416" s="25"/>
    </row>
    <row r="417" spans="1:4" ht="12.75" customHeight="1">
      <c r="A417" s="110"/>
      <c r="B417" s="109" t="s">
        <v>383</v>
      </c>
      <c r="C417" s="240" t="s">
        <v>145</v>
      </c>
      <c r="D417" s="26">
        <f>D419</f>
        <v>0</v>
      </c>
    </row>
    <row r="418" spans="1:4" ht="12.75" customHeight="1">
      <c r="A418" s="110"/>
      <c r="B418" s="19"/>
      <c r="C418" s="240" t="s">
        <v>107</v>
      </c>
      <c r="D418" s="25"/>
    </row>
    <row r="419" spans="1:4" ht="12.75" customHeight="1">
      <c r="A419" s="110"/>
      <c r="B419" s="19"/>
      <c r="C419" s="240" t="s">
        <v>153</v>
      </c>
      <c r="D419" s="25"/>
    </row>
    <row r="420" spans="1:4" ht="12.75" customHeight="1">
      <c r="A420" s="110"/>
      <c r="B420" s="19"/>
      <c r="C420" s="240" t="s">
        <v>107</v>
      </c>
      <c r="D420" s="25"/>
    </row>
    <row r="421" spans="1:4" ht="12.75" customHeight="1">
      <c r="A421" s="110"/>
      <c r="B421" s="19"/>
      <c r="C421" s="240" t="s">
        <v>176</v>
      </c>
      <c r="D421" s="25"/>
    </row>
    <row r="422" spans="1:4" ht="12.75" customHeight="1">
      <c r="A422" s="110"/>
      <c r="B422" s="19"/>
      <c r="C422" s="240"/>
      <c r="D422" s="25"/>
    </row>
    <row r="423" spans="1:4" ht="12.75" customHeight="1">
      <c r="A423" s="110"/>
      <c r="B423" s="19"/>
      <c r="C423" s="240"/>
      <c r="D423" s="25"/>
    </row>
    <row r="424" spans="1:4" ht="12.75" customHeight="1">
      <c r="A424" s="110"/>
      <c r="B424" s="19"/>
      <c r="C424" s="240"/>
      <c r="D424" s="25"/>
    </row>
    <row r="425" spans="1:4" ht="12.75" customHeight="1">
      <c r="A425" s="110"/>
      <c r="B425" s="109"/>
      <c r="C425" s="240"/>
      <c r="D425" s="25"/>
    </row>
    <row r="426" spans="1:4" ht="12.75" customHeight="1">
      <c r="A426" s="110"/>
      <c r="B426" s="109" t="s">
        <v>384</v>
      </c>
      <c r="C426" s="240" t="s">
        <v>221</v>
      </c>
      <c r="D426" s="25">
        <f>D428</f>
        <v>0</v>
      </c>
    </row>
    <row r="427" spans="1:4" ht="12.75" customHeight="1">
      <c r="A427" s="110"/>
      <c r="B427" s="19"/>
      <c r="C427" s="240" t="s">
        <v>107</v>
      </c>
      <c r="D427" s="25"/>
    </row>
    <row r="428" spans="1:4" ht="12.75" customHeight="1">
      <c r="A428" s="110"/>
      <c r="B428" s="19"/>
      <c r="C428" s="240" t="s">
        <v>153</v>
      </c>
      <c r="D428" s="25"/>
    </row>
    <row r="429" spans="1:4" ht="12.75" customHeight="1">
      <c r="A429" s="110"/>
      <c r="B429" s="19"/>
      <c r="C429" s="240"/>
      <c r="D429" s="25"/>
    </row>
    <row r="430" spans="1:4" ht="12.75" customHeight="1">
      <c r="A430" s="110"/>
      <c r="B430" s="19"/>
      <c r="C430" s="240"/>
      <c r="D430" s="25"/>
    </row>
    <row r="431" spans="1:4" ht="12.75" customHeight="1">
      <c r="A431" s="110"/>
      <c r="B431" s="19"/>
      <c r="C431" s="240"/>
      <c r="D431" s="25"/>
    </row>
    <row r="432" spans="1:4" ht="12.75" customHeight="1">
      <c r="A432" s="110"/>
      <c r="B432" s="19"/>
      <c r="C432" s="240"/>
      <c r="D432" s="25"/>
    </row>
    <row r="433" spans="1:4" ht="12.75" customHeight="1">
      <c r="A433" s="110"/>
      <c r="B433" s="104" t="s">
        <v>75</v>
      </c>
      <c r="C433" s="240" t="s">
        <v>59</v>
      </c>
      <c r="D433" s="25"/>
    </row>
    <row r="434" spans="1:4" ht="12.75" customHeight="1">
      <c r="A434" s="110"/>
      <c r="B434" s="19"/>
      <c r="C434" s="240" t="s">
        <v>107</v>
      </c>
      <c r="D434" s="25"/>
    </row>
    <row r="435" spans="1:4" ht="12.75" customHeight="1">
      <c r="A435" s="110"/>
      <c r="B435" s="19"/>
      <c r="C435" s="240" t="s">
        <v>153</v>
      </c>
      <c r="D435" s="25"/>
    </row>
    <row r="436" spans="1:4" ht="12.75" customHeight="1">
      <c r="A436" s="110"/>
      <c r="B436" s="19"/>
      <c r="C436" s="240"/>
      <c r="D436" s="25"/>
    </row>
    <row r="437" spans="1:4" ht="12.75" customHeight="1">
      <c r="A437" s="110"/>
      <c r="B437" s="19"/>
      <c r="C437" s="240"/>
      <c r="D437" s="25"/>
    </row>
    <row r="438" spans="1:4" ht="12.75" customHeight="1">
      <c r="A438" s="110"/>
      <c r="B438" s="19"/>
      <c r="C438" s="240"/>
      <c r="D438" s="25"/>
    </row>
    <row r="439" spans="1:4" ht="12.75" customHeight="1">
      <c r="A439" s="110"/>
      <c r="B439" s="109"/>
      <c r="C439" s="240"/>
      <c r="D439" s="25"/>
    </row>
    <row r="440" spans="1:4" ht="12.75" customHeight="1">
      <c r="A440" s="110"/>
      <c r="B440" s="109" t="s">
        <v>385</v>
      </c>
      <c r="C440" s="240" t="s">
        <v>157</v>
      </c>
      <c r="D440" s="25">
        <f>D442</f>
        <v>0</v>
      </c>
    </row>
    <row r="441" spans="1:4" ht="12.75" customHeight="1">
      <c r="A441" s="110"/>
      <c r="B441" s="19"/>
      <c r="C441" s="240" t="s">
        <v>107</v>
      </c>
      <c r="D441" s="25"/>
    </row>
    <row r="442" spans="1:4" ht="12.75" customHeight="1">
      <c r="A442" s="110"/>
      <c r="B442" s="19"/>
      <c r="C442" s="240" t="s">
        <v>153</v>
      </c>
      <c r="D442" s="26"/>
    </row>
    <row r="443" spans="1:4" ht="25.5" customHeight="1">
      <c r="A443" s="110"/>
      <c r="B443" s="19"/>
      <c r="C443" s="240" t="s">
        <v>24</v>
      </c>
      <c r="D443" s="25"/>
    </row>
    <row r="444" spans="1:4" ht="12.75" customHeight="1">
      <c r="A444" s="110"/>
      <c r="B444" s="19"/>
      <c r="C444" s="240"/>
      <c r="D444" s="26"/>
    </row>
    <row r="445" spans="1:4" ht="12.75" customHeight="1">
      <c r="A445" s="110"/>
      <c r="B445" s="19"/>
      <c r="C445" s="240"/>
      <c r="D445" s="26"/>
    </row>
    <row r="446" spans="1:4" ht="12.75" customHeight="1">
      <c r="A446" s="110"/>
      <c r="B446" s="19"/>
      <c r="C446" s="240"/>
      <c r="D446" s="26"/>
    </row>
    <row r="447" spans="1:4" ht="12.75" customHeight="1" thickBot="1">
      <c r="A447" s="110"/>
      <c r="B447" s="29"/>
      <c r="C447" s="247"/>
      <c r="D447" s="27"/>
    </row>
    <row r="448" spans="1:4" ht="25.5" customHeight="1" thickBot="1">
      <c r="A448" s="17" t="s">
        <v>125</v>
      </c>
      <c r="B448" s="18"/>
      <c r="C448" s="33" t="s">
        <v>126</v>
      </c>
      <c r="D448" s="23">
        <f>D449</f>
        <v>0</v>
      </c>
    </row>
    <row r="449" spans="1:4" ht="12.75" customHeight="1">
      <c r="A449" s="19"/>
      <c r="B449" s="20" t="s">
        <v>222</v>
      </c>
      <c r="C449" s="34" t="s">
        <v>223</v>
      </c>
      <c r="D449" s="28">
        <f>D451</f>
        <v>0</v>
      </c>
    </row>
    <row r="450" spans="1:4" ht="12.75" customHeight="1">
      <c r="A450" s="19"/>
      <c r="B450" s="21"/>
      <c r="C450" s="34" t="s">
        <v>152</v>
      </c>
      <c r="D450" s="28"/>
    </row>
    <row r="451" spans="1:4" ht="12.75" customHeight="1">
      <c r="A451" s="19"/>
      <c r="B451" s="21"/>
      <c r="C451" s="31" t="s">
        <v>153</v>
      </c>
      <c r="D451" s="25"/>
    </row>
    <row r="452" spans="1:4" ht="12.75" customHeight="1">
      <c r="A452" s="19"/>
      <c r="B452" s="21"/>
      <c r="C452" s="31" t="s">
        <v>152</v>
      </c>
      <c r="D452" s="25"/>
    </row>
    <row r="453" spans="1:4" ht="12.75" customHeight="1">
      <c r="A453" s="19"/>
      <c r="B453" s="21"/>
      <c r="C453" s="31" t="s">
        <v>176</v>
      </c>
      <c r="D453" s="25"/>
    </row>
    <row r="454" spans="1:4" ht="12.75" customHeight="1">
      <c r="A454" s="19"/>
      <c r="B454" s="21"/>
      <c r="C454" s="32" t="s">
        <v>71</v>
      </c>
      <c r="D454" s="25"/>
    </row>
    <row r="455" spans="1:4" ht="12.75" customHeight="1">
      <c r="A455" s="19"/>
      <c r="B455" s="21"/>
      <c r="C455" s="32"/>
      <c r="D455" s="25"/>
    </row>
    <row r="456" spans="1:4" ht="12.75" customHeight="1">
      <c r="A456" s="19"/>
      <c r="B456" s="21"/>
      <c r="C456" s="32"/>
      <c r="D456" s="25"/>
    </row>
    <row r="457" spans="1:4" ht="12.75" customHeight="1">
      <c r="A457" s="19"/>
      <c r="B457" s="21"/>
      <c r="C457" s="32"/>
      <c r="D457" s="25"/>
    </row>
    <row r="458" spans="1:4" ht="12.75" customHeight="1" thickBot="1">
      <c r="A458" s="19"/>
      <c r="B458" s="21"/>
      <c r="C458" s="32"/>
      <c r="D458" s="25"/>
    </row>
    <row r="459" spans="1:4" ht="24" customHeight="1" thickBot="1">
      <c r="A459" s="17" t="s">
        <v>127</v>
      </c>
      <c r="B459" s="18"/>
      <c r="C459" s="33" t="s">
        <v>128</v>
      </c>
      <c r="D459" s="23">
        <f>D460+D476+D486+D497+D506+D522</f>
        <v>0</v>
      </c>
    </row>
    <row r="460" spans="1:4" ht="12.75" customHeight="1">
      <c r="A460" s="19"/>
      <c r="B460" s="20" t="s">
        <v>226</v>
      </c>
      <c r="C460" s="34" t="s">
        <v>227</v>
      </c>
      <c r="D460" s="28">
        <f>D461+D469</f>
        <v>0</v>
      </c>
    </row>
    <row r="461" spans="1:4" ht="12.75" customHeight="1">
      <c r="A461" s="19"/>
      <c r="B461" s="21"/>
      <c r="C461" s="31" t="s">
        <v>170</v>
      </c>
      <c r="D461" s="28">
        <f>SUM(D462:D465)</f>
        <v>0</v>
      </c>
    </row>
    <row r="462" spans="1:4" ht="12.75" customHeight="1">
      <c r="A462" s="19"/>
      <c r="B462" s="21"/>
      <c r="C462" s="31" t="s">
        <v>10</v>
      </c>
      <c r="D462" s="25"/>
    </row>
    <row r="463" spans="1:4" ht="25.5" customHeight="1">
      <c r="A463" s="19"/>
      <c r="B463" s="21"/>
      <c r="C463" s="31" t="s">
        <v>11</v>
      </c>
      <c r="D463" s="25"/>
    </row>
    <row r="464" spans="1:4" ht="12.75" customHeight="1">
      <c r="A464" s="19"/>
      <c r="B464" s="21"/>
      <c r="C464" s="31" t="s">
        <v>25</v>
      </c>
      <c r="D464" s="25"/>
    </row>
    <row r="465" spans="1:4" ht="12.75" customHeight="1">
      <c r="A465" s="19"/>
      <c r="B465" s="21"/>
      <c r="C465" s="31" t="s">
        <v>26</v>
      </c>
      <c r="D465" s="25"/>
    </row>
    <row r="466" spans="1:4" ht="12.75" customHeight="1">
      <c r="A466" s="19"/>
      <c r="B466" s="21"/>
      <c r="C466" s="31"/>
      <c r="D466" s="25"/>
    </row>
    <row r="467" spans="1:4" ht="12.75" customHeight="1">
      <c r="A467" s="19"/>
      <c r="B467" s="21"/>
      <c r="C467" s="31"/>
      <c r="D467" s="25"/>
    </row>
    <row r="468" spans="1:4" ht="12.75" customHeight="1">
      <c r="A468" s="19"/>
      <c r="B468" s="21"/>
      <c r="C468" s="31"/>
      <c r="D468" s="25"/>
    </row>
    <row r="469" spans="1:4" ht="12.75" customHeight="1">
      <c r="A469" s="19"/>
      <c r="B469" s="21"/>
      <c r="C469" s="31" t="s">
        <v>163</v>
      </c>
      <c r="D469" s="25">
        <f>SUM(D470:D471)</f>
        <v>0</v>
      </c>
    </row>
    <row r="470" spans="1:4" ht="12.75" customHeight="1">
      <c r="A470" s="19"/>
      <c r="B470" s="21"/>
      <c r="C470" s="31" t="s">
        <v>406</v>
      </c>
      <c r="D470" s="25"/>
    </row>
    <row r="471" spans="1:4" ht="12.75" customHeight="1">
      <c r="A471" s="19"/>
      <c r="B471" s="21"/>
      <c r="C471" s="31" t="s">
        <v>407</v>
      </c>
      <c r="D471" s="25"/>
    </row>
    <row r="472" spans="1:4" ht="12.75" customHeight="1">
      <c r="A472" s="19"/>
      <c r="B472" s="21"/>
      <c r="C472" s="31"/>
      <c r="D472" s="25"/>
    </row>
    <row r="473" spans="1:4" ht="12.75" customHeight="1">
      <c r="A473" s="19"/>
      <c r="B473" s="21"/>
      <c r="C473" s="31"/>
      <c r="D473" s="25"/>
    </row>
    <row r="474" spans="1:4" ht="12.75" customHeight="1">
      <c r="A474" s="19"/>
      <c r="B474" s="21"/>
      <c r="C474" s="31"/>
      <c r="D474" s="25"/>
    </row>
    <row r="475" spans="1:4" ht="12.75" customHeight="1">
      <c r="A475" s="19"/>
      <c r="B475" s="21"/>
      <c r="C475" s="31"/>
      <c r="D475" s="25"/>
    </row>
    <row r="476" spans="1:4" ht="12.75" customHeight="1">
      <c r="A476" s="19"/>
      <c r="B476" s="22" t="s">
        <v>229</v>
      </c>
      <c r="C476" s="31" t="s">
        <v>230</v>
      </c>
      <c r="D476" s="25">
        <f>D477</f>
        <v>0</v>
      </c>
    </row>
    <row r="477" spans="1:4" ht="12.75" customHeight="1">
      <c r="A477" s="19"/>
      <c r="B477" s="21"/>
      <c r="C477" s="31" t="s">
        <v>153</v>
      </c>
      <c r="D477" s="25">
        <f>SUM(D478:D481)</f>
        <v>0</v>
      </c>
    </row>
    <row r="478" spans="1:4" ht="12.75" customHeight="1">
      <c r="A478" s="19"/>
      <c r="B478" s="21"/>
      <c r="C478" s="31" t="s">
        <v>410</v>
      </c>
      <c r="D478" s="25"/>
    </row>
    <row r="479" spans="1:4" ht="12.75" customHeight="1">
      <c r="A479" s="19"/>
      <c r="B479" s="21"/>
      <c r="C479" s="31" t="s">
        <v>409</v>
      </c>
      <c r="D479" s="25"/>
    </row>
    <row r="480" spans="1:4" ht="12.75" customHeight="1">
      <c r="A480" s="19"/>
      <c r="B480" s="21"/>
      <c r="C480" s="31" t="s">
        <v>76</v>
      </c>
      <c r="D480" s="25"/>
    </row>
    <row r="481" spans="1:4" ht="12.75">
      <c r="A481" s="19"/>
      <c r="B481" s="21"/>
      <c r="C481" s="31" t="s">
        <v>408</v>
      </c>
      <c r="D481" s="25"/>
    </row>
    <row r="482" spans="1:4" ht="12.75">
      <c r="A482" s="19"/>
      <c r="B482" s="21"/>
      <c r="C482" s="31"/>
      <c r="D482" s="25"/>
    </row>
    <row r="483" spans="1:4" ht="12.75">
      <c r="A483" s="19"/>
      <c r="B483" s="21"/>
      <c r="C483" s="31"/>
      <c r="D483" s="25"/>
    </row>
    <row r="484" spans="1:4" ht="12.75">
      <c r="A484" s="19"/>
      <c r="B484" s="21"/>
      <c r="C484" s="31"/>
      <c r="D484" s="25"/>
    </row>
    <row r="485" spans="1:4" ht="12.75" customHeight="1">
      <c r="A485" s="19"/>
      <c r="B485" s="21"/>
      <c r="C485" s="31"/>
      <c r="D485" s="25"/>
    </row>
    <row r="486" spans="1:4" ht="12.75" customHeight="1">
      <c r="A486" s="19"/>
      <c r="B486" s="22" t="s">
        <v>231</v>
      </c>
      <c r="C486" s="31" t="s">
        <v>232</v>
      </c>
      <c r="D486" s="25">
        <f>D487</f>
        <v>0</v>
      </c>
    </row>
    <row r="487" spans="1:4" ht="12.75" customHeight="1">
      <c r="A487" s="19"/>
      <c r="B487" s="21"/>
      <c r="C487" s="31" t="s">
        <v>153</v>
      </c>
      <c r="D487" s="25">
        <f>SUM(D488:D492)</f>
        <v>0</v>
      </c>
    </row>
    <row r="488" spans="1:4" ht="12.75" customHeight="1">
      <c r="A488" s="19"/>
      <c r="B488" s="21"/>
      <c r="C488" s="31" t="s">
        <v>411</v>
      </c>
      <c r="D488" s="25"/>
    </row>
    <row r="489" spans="1:4" ht="12.75" customHeight="1">
      <c r="A489" s="19"/>
      <c r="B489" s="21"/>
      <c r="C489" s="31" t="s">
        <v>27</v>
      </c>
      <c r="D489" s="25"/>
    </row>
    <row r="490" spans="1:4" ht="12.75" customHeight="1">
      <c r="A490" s="19"/>
      <c r="B490" s="21"/>
      <c r="C490" s="31" t="s">
        <v>413</v>
      </c>
      <c r="D490" s="25"/>
    </row>
    <row r="491" spans="1:4" ht="12.75" customHeight="1">
      <c r="A491" s="19"/>
      <c r="B491" s="21"/>
      <c r="C491" s="31" t="s">
        <v>28</v>
      </c>
      <c r="D491" s="25"/>
    </row>
    <row r="492" spans="1:4" ht="12.75" customHeight="1">
      <c r="A492" s="19"/>
      <c r="B492" s="21"/>
      <c r="C492" s="31" t="s">
        <v>77</v>
      </c>
      <c r="D492" s="25"/>
    </row>
    <row r="493" spans="1:4" ht="12.75" customHeight="1">
      <c r="A493" s="19"/>
      <c r="B493" s="21"/>
      <c r="C493" s="31"/>
      <c r="D493" s="25"/>
    </row>
    <row r="494" spans="1:4" ht="12.75" customHeight="1">
      <c r="A494" s="19"/>
      <c r="B494" s="21"/>
      <c r="C494" s="31"/>
      <c r="D494" s="25"/>
    </row>
    <row r="495" spans="1:4" ht="12.75" customHeight="1">
      <c r="A495" s="19"/>
      <c r="B495" s="21"/>
      <c r="C495" s="31"/>
      <c r="D495" s="25"/>
    </row>
    <row r="496" spans="1:4" ht="12.75" customHeight="1">
      <c r="A496" s="19"/>
      <c r="B496" s="21"/>
      <c r="C496" s="31"/>
      <c r="D496" s="25"/>
    </row>
    <row r="497" spans="1:4" ht="12.75" customHeight="1">
      <c r="A497" s="19"/>
      <c r="B497" s="22" t="s">
        <v>233</v>
      </c>
      <c r="C497" s="31" t="s">
        <v>234</v>
      </c>
      <c r="D497" s="25">
        <f>D498+D500</f>
        <v>0</v>
      </c>
    </row>
    <row r="498" spans="1:4" ht="12.75" customHeight="1">
      <c r="A498" s="19"/>
      <c r="B498" s="21"/>
      <c r="C498" s="31" t="s">
        <v>170</v>
      </c>
      <c r="D498" s="25"/>
    </row>
    <row r="499" spans="1:4" ht="12.75" customHeight="1">
      <c r="A499" s="19"/>
      <c r="B499" s="21"/>
      <c r="C499" s="31" t="s">
        <v>78</v>
      </c>
      <c r="D499" s="25"/>
    </row>
    <row r="500" spans="1:4" ht="12.75" customHeight="1">
      <c r="A500" s="19"/>
      <c r="B500" s="21"/>
      <c r="C500" s="31" t="s">
        <v>163</v>
      </c>
      <c r="D500" s="25"/>
    </row>
    <row r="501" spans="1:4" ht="12.75" customHeight="1">
      <c r="A501" s="19"/>
      <c r="B501" s="21"/>
      <c r="C501" s="31" t="s">
        <v>79</v>
      </c>
      <c r="D501" s="25"/>
    </row>
    <row r="502" spans="1:4" ht="12.75" customHeight="1">
      <c r="A502" s="19"/>
      <c r="B502" s="21"/>
      <c r="C502" s="31"/>
      <c r="D502" s="25"/>
    </row>
    <row r="503" spans="1:4" ht="12.75" customHeight="1">
      <c r="A503" s="19"/>
      <c r="B503" s="21"/>
      <c r="C503" s="31"/>
      <c r="D503" s="25"/>
    </row>
    <row r="504" spans="1:4" ht="12.75" customHeight="1">
      <c r="A504" s="19"/>
      <c r="B504" s="21"/>
      <c r="C504" s="31"/>
      <c r="D504" s="25"/>
    </row>
    <row r="505" spans="1:4" ht="12.75" customHeight="1">
      <c r="A505" s="19"/>
      <c r="B505" s="21"/>
      <c r="C505" s="31"/>
      <c r="D505" s="25"/>
    </row>
    <row r="506" spans="1:4" ht="12.75" customHeight="1">
      <c r="A506" s="19"/>
      <c r="B506" s="22" t="s">
        <v>235</v>
      </c>
      <c r="C506" s="31" t="s">
        <v>146</v>
      </c>
      <c r="D506" s="25">
        <f>D507+D513</f>
        <v>0</v>
      </c>
    </row>
    <row r="507" spans="1:4" ht="12.75" customHeight="1">
      <c r="A507" s="19"/>
      <c r="B507" s="21"/>
      <c r="C507" s="31" t="s">
        <v>170</v>
      </c>
      <c r="D507" s="25">
        <f>D509</f>
        <v>0</v>
      </c>
    </row>
    <row r="508" spans="1:4" ht="12.75" customHeight="1">
      <c r="A508" s="19"/>
      <c r="B508" s="21"/>
      <c r="C508" s="31" t="s">
        <v>152</v>
      </c>
      <c r="D508" s="25"/>
    </row>
    <row r="509" spans="1:4" ht="12.75" customHeight="1">
      <c r="A509" s="19"/>
      <c r="B509" s="21"/>
      <c r="C509" s="31" t="s">
        <v>88</v>
      </c>
      <c r="D509" s="25"/>
    </row>
    <row r="510" spans="1:4" ht="12.75" customHeight="1">
      <c r="A510" s="19"/>
      <c r="B510" s="21"/>
      <c r="C510" s="31"/>
      <c r="D510" s="25"/>
    </row>
    <row r="511" spans="1:4" ht="12.75" customHeight="1">
      <c r="A511" s="19"/>
      <c r="B511" s="21"/>
      <c r="C511" s="31"/>
      <c r="D511" s="25"/>
    </row>
    <row r="512" spans="1:4" ht="12.75" customHeight="1">
      <c r="A512" s="19"/>
      <c r="B512" s="21"/>
      <c r="C512" s="31"/>
      <c r="D512" s="25"/>
    </row>
    <row r="513" spans="1:4" ht="12.75" customHeight="1">
      <c r="A513" s="19"/>
      <c r="B513" s="21"/>
      <c r="C513" s="31" t="s">
        <v>163</v>
      </c>
      <c r="D513" s="25">
        <f>SUM(D514:D517)</f>
        <v>0</v>
      </c>
    </row>
    <row r="514" spans="1:4" ht="12.75" customHeight="1">
      <c r="A514" s="19"/>
      <c r="B514" s="21"/>
      <c r="C514" s="32" t="s">
        <v>389</v>
      </c>
      <c r="D514" s="25"/>
    </row>
    <row r="515" spans="1:4" ht="12.75" customHeight="1">
      <c r="A515" s="19"/>
      <c r="B515" s="21"/>
      <c r="C515" s="32" t="s">
        <v>390</v>
      </c>
      <c r="D515" s="25"/>
    </row>
    <row r="516" spans="1:4" ht="12.75" customHeight="1">
      <c r="A516" s="19"/>
      <c r="B516" s="21"/>
      <c r="C516" s="32" t="s">
        <v>391</v>
      </c>
      <c r="D516" s="25"/>
    </row>
    <row r="517" spans="1:4" ht="12.75" customHeight="1">
      <c r="A517" s="19"/>
      <c r="B517" s="21"/>
      <c r="C517" s="32" t="s">
        <v>29</v>
      </c>
      <c r="D517" s="26"/>
    </row>
    <row r="518" spans="1:4" ht="12.75" customHeight="1">
      <c r="A518" s="19"/>
      <c r="B518" s="21"/>
      <c r="C518" s="32"/>
      <c r="D518" s="26"/>
    </row>
    <row r="519" spans="1:4" ht="12.75" customHeight="1">
      <c r="A519" s="19"/>
      <c r="B519" s="21"/>
      <c r="C519" s="32"/>
      <c r="D519" s="26"/>
    </row>
    <row r="520" spans="1:4" ht="12.75" customHeight="1">
      <c r="A520" s="19"/>
      <c r="B520" s="21"/>
      <c r="C520" s="32"/>
      <c r="D520" s="26"/>
    </row>
    <row r="521" spans="1:4" ht="12.75" customHeight="1">
      <c r="A521" s="19"/>
      <c r="B521" s="109"/>
      <c r="C521" s="32"/>
      <c r="D521" s="26"/>
    </row>
    <row r="522" spans="1:4" ht="12.75" customHeight="1">
      <c r="A522" s="19"/>
      <c r="B522" s="109" t="s">
        <v>458</v>
      </c>
      <c r="C522" s="32" t="s">
        <v>12</v>
      </c>
      <c r="D522" s="26">
        <f>D523</f>
        <v>0</v>
      </c>
    </row>
    <row r="523" spans="1:4" ht="12.75" customHeight="1">
      <c r="A523" s="19"/>
      <c r="B523" s="21"/>
      <c r="C523" s="32" t="s">
        <v>153</v>
      </c>
      <c r="D523" s="26"/>
    </row>
    <row r="524" spans="1:4" ht="12.75" customHeight="1">
      <c r="A524" s="19"/>
      <c r="B524" s="21"/>
      <c r="C524" s="32"/>
      <c r="D524" s="26"/>
    </row>
    <row r="525" spans="1:4" ht="12.75" customHeight="1">
      <c r="A525" s="19"/>
      <c r="B525" s="21"/>
      <c r="C525" s="32"/>
      <c r="D525" s="26"/>
    </row>
    <row r="526" spans="1:4" ht="12.75" customHeight="1">
      <c r="A526" s="19"/>
      <c r="B526" s="21"/>
      <c r="C526" s="32"/>
      <c r="D526" s="26"/>
    </row>
    <row r="527" spans="1:4" ht="12.75" customHeight="1" thickBot="1">
      <c r="A527" s="19"/>
      <c r="B527" s="21"/>
      <c r="C527" s="32"/>
      <c r="D527" s="26"/>
    </row>
    <row r="528" spans="1:4" ht="26.25" customHeight="1" thickBot="1">
      <c r="A528" s="17" t="s">
        <v>236</v>
      </c>
      <c r="B528" s="18"/>
      <c r="C528" s="33" t="s">
        <v>237</v>
      </c>
      <c r="D528" s="23">
        <f>D529+D533+D539</f>
        <v>0</v>
      </c>
    </row>
    <row r="529" spans="1:4" ht="12.75" customHeight="1">
      <c r="A529" s="19"/>
      <c r="B529" s="20" t="s">
        <v>238</v>
      </c>
      <c r="C529" s="34" t="s">
        <v>239</v>
      </c>
      <c r="D529" s="28">
        <f>D530</f>
        <v>0</v>
      </c>
    </row>
    <row r="530" spans="1:4" ht="12.75" customHeight="1">
      <c r="A530" s="19"/>
      <c r="B530" s="21"/>
      <c r="C530" s="31" t="s">
        <v>153</v>
      </c>
      <c r="D530" s="25"/>
    </row>
    <row r="531" spans="1:4" ht="12.75" customHeight="1">
      <c r="A531" s="19"/>
      <c r="B531" s="21"/>
      <c r="C531" s="32"/>
      <c r="D531" s="25"/>
    </row>
    <row r="532" spans="1:4" ht="12.75" customHeight="1">
      <c r="A532" s="19"/>
      <c r="B532" s="21"/>
      <c r="C532" s="32"/>
      <c r="D532" s="25"/>
    </row>
    <row r="533" spans="1:4" ht="12.75" customHeight="1">
      <c r="A533" s="19"/>
      <c r="B533" s="22" t="s">
        <v>240</v>
      </c>
      <c r="C533" s="31" t="s">
        <v>241</v>
      </c>
      <c r="D533" s="25">
        <f>D534</f>
        <v>0</v>
      </c>
    </row>
    <row r="534" spans="1:4" ht="12.75" customHeight="1">
      <c r="A534" s="19"/>
      <c r="B534" s="21"/>
      <c r="C534" s="31" t="s">
        <v>153</v>
      </c>
      <c r="D534" s="25"/>
    </row>
    <row r="535" spans="1:4" ht="12.75" customHeight="1">
      <c r="A535" s="19"/>
      <c r="B535" s="21"/>
      <c r="C535" s="31" t="s">
        <v>152</v>
      </c>
      <c r="D535" s="25"/>
    </row>
    <row r="536" spans="1:4" ht="12.75" customHeight="1">
      <c r="A536" s="19"/>
      <c r="B536" s="21"/>
      <c r="C536" s="31" t="s">
        <v>248</v>
      </c>
      <c r="D536" s="25"/>
    </row>
    <row r="537" spans="1:4" ht="12.75" customHeight="1">
      <c r="A537" s="19"/>
      <c r="B537" s="21"/>
      <c r="C537" s="31"/>
      <c r="D537" s="25"/>
    </row>
    <row r="538" spans="1:4" ht="12.75" customHeight="1">
      <c r="A538" s="19"/>
      <c r="B538" s="21"/>
      <c r="C538" s="31"/>
      <c r="D538" s="25"/>
    </row>
    <row r="539" spans="1:4" ht="12.75" customHeight="1">
      <c r="A539" s="19"/>
      <c r="B539" s="22" t="s">
        <v>242</v>
      </c>
      <c r="C539" s="31" t="s">
        <v>157</v>
      </c>
      <c r="D539" s="25">
        <f>D541</f>
        <v>0</v>
      </c>
    </row>
    <row r="540" spans="1:4" ht="12.75" customHeight="1">
      <c r="A540" s="19"/>
      <c r="B540" s="21"/>
      <c r="C540" s="31" t="s">
        <v>107</v>
      </c>
      <c r="D540" s="25"/>
    </row>
    <row r="541" spans="1:4" ht="12.75" customHeight="1">
      <c r="A541" s="19"/>
      <c r="B541" s="21"/>
      <c r="C541" s="31" t="s">
        <v>153</v>
      </c>
      <c r="D541" s="25"/>
    </row>
    <row r="542" spans="1:4" ht="12.75" customHeight="1">
      <c r="A542" s="19"/>
      <c r="B542" s="21"/>
      <c r="C542" s="32" t="s">
        <v>416</v>
      </c>
      <c r="D542" s="25"/>
    </row>
    <row r="543" spans="1:4" ht="12.75" customHeight="1">
      <c r="A543" s="19"/>
      <c r="B543" s="21"/>
      <c r="C543" s="32" t="s">
        <v>417</v>
      </c>
      <c r="D543" s="26"/>
    </row>
    <row r="544" spans="1:4" ht="12.75" customHeight="1">
      <c r="A544" s="19"/>
      <c r="B544" s="21"/>
      <c r="C544" s="32"/>
      <c r="D544" s="26"/>
    </row>
    <row r="545" spans="1:4" ht="12.75" customHeight="1">
      <c r="A545" s="19"/>
      <c r="B545" s="21"/>
      <c r="C545" s="32"/>
      <c r="D545" s="26"/>
    </row>
    <row r="546" spans="1:4" ht="12.75" customHeight="1">
      <c r="A546" s="19"/>
      <c r="B546" s="21"/>
      <c r="C546" s="32"/>
      <c r="D546" s="26"/>
    </row>
    <row r="547" spans="1:4" ht="12.75" customHeight="1" thickBot="1">
      <c r="A547" s="19"/>
      <c r="B547" s="21"/>
      <c r="C547" s="32"/>
      <c r="D547" s="26"/>
    </row>
    <row r="548" spans="1:4" ht="18" customHeight="1" thickBot="1">
      <c r="A548" s="17" t="s">
        <v>243</v>
      </c>
      <c r="B548" s="18"/>
      <c r="C548" s="33" t="s">
        <v>244</v>
      </c>
      <c r="D548" s="23">
        <f>D549+D566</f>
        <v>0</v>
      </c>
    </row>
    <row r="549" spans="1:4" ht="12.75" customHeight="1">
      <c r="A549" s="110"/>
      <c r="B549" s="105" t="s">
        <v>245</v>
      </c>
      <c r="C549" s="111" t="s">
        <v>246</v>
      </c>
      <c r="D549" s="28">
        <f>D551+D558</f>
        <v>0</v>
      </c>
    </row>
    <row r="550" spans="1:4" ht="12.75" customHeight="1">
      <c r="A550" s="110"/>
      <c r="B550" s="19"/>
      <c r="C550" s="112" t="s">
        <v>152</v>
      </c>
      <c r="D550" s="25"/>
    </row>
    <row r="551" spans="1:4" ht="12.75" customHeight="1">
      <c r="A551" s="110"/>
      <c r="B551" s="19"/>
      <c r="C551" s="112" t="s">
        <v>170</v>
      </c>
      <c r="D551" s="25">
        <f>SUM(D553:D554)</f>
        <v>0</v>
      </c>
    </row>
    <row r="552" spans="1:4" ht="12.75" customHeight="1">
      <c r="A552" s="110"/>
      <c r="B552" s="19"/>
      <c r="C552" s="112" t="s">
        <v>152</v>
      </c>
      <c r="D552" s="25"/>
    </row>
    <row r="553" spans="1:4" ht="12.75" customHeight="1">
      <c r="A553" s="110"/>
      <c r="B553" s="19"/>
      <c r="C553" s="112" t="s">
        <v>394</v>
      </c>
      <c r="D553" s="25"/>
    </row>
    <row r="554" spans="1:4" ht="12.75" customHeight="1">
      <c r="A554" s="110"/>
      <c r="B554" s="19"/>
      <c r="C554" s="112" t="s">
        <v>485</v>
      </c>
      <c r="D554" s="25"/>
    </row>
    <row r="555" spans="1:4" ht="12.75" customHeight="1">
      <c r="A555" s="110"/>
      <c r="B555" s="19"/>
      <c r="C555" s="112"/>
      <c r="D555" s="25"/>
    </row>
    <row r="556" spans="1:4" ht="12.75" customHeight="1">
      <c r="A556" s="110"/>
      <c r="B556" s="19"/>
      <c r="C556" s="112"/>
      <c r="D556" s="25"/>
    </row>
    <row r="557" spans="1:4" ht="12.75" customHeight="1">
      <c r="A557" s="110"/>
      <c r="B557" s="19"/>
      <c r="C557" s="112"/>
      <c r="D557" s="25"/>
    </row>
    <row r="558" spans="1:4" ht="12.75" customHeight="1">
      <c r="A558" s="110"/>
      <c r="B558" s="19"/>
      <c r="C558" s="112" t="s">
        <v>163</v>
      </c>
      <c r="D558" s="25">
        <f>SUM(D559:D561)</f>
        <v>0</v>
      </c>
    </row>
    <row r="559" spans="1:4" ht="12.75">
      <c r="A559" s="110"/>
      <c r="B559" s="19"/>
      <c r="C559" s="112" t="s">
        <v>486</v>
      </c>
      <c r="D559" s="25"/>
    </row>
    <row r="560" spans="1:4" ht="12.75" customHeight="1">
      <c r="A560" s="110"/>
      <c r="B560" s="19"/>
      <c r="C560" s="112" t="s">
        <v>30</v>
      </c>
      <c r="D560" s="25"/>
    </row>
    <row r="561" spans="1:4" ht="12.75" customHeight="1">
      <c r="A561" s="110"/>
      <c r="B561" s="19"/>
      <c r="C561" s="112" t="s">
        <v>31</v>
      </c>
      <c r="D561" s="25"/>
    </row>
    <row r="562" spans="1:4" ht="12.75" customHeight="1">
      <c r="A562" s="110"/>
      <c r="B562" s="19"/>
      <c r="C562" s="112"/>
      <c r="D562" s="25"/>
    </row>
    <row r="563" spans="1:4" ht="12.75" customHeight="1">
      <c r="A563" s="110"/>
      <c r="B563" s="19"/>
      <c r="C563" s="112"/>
      <c r="D563" s="25"/>
    </row>
    <row r="564" spans="1:4" ht="12.75" customHeight="1">
      <c r="A564" s="110"/>
      <c r="B564" s="19"/>
      <c r="C564" s="112"/>
      <c r="D564" s="25"/>
    </row>
    <row r="565" spans="1:4" ht="12.75" customHeight="1">
      <c r="A565" s="110"/>
      <c r="B565" s="19"/>
      <c r="C565" s="112"/>
      <c r="D565" s="25"/>
    </row>
    <row r="566" spans="1:4" ht="12.75" customHeight="1">
      <c r="A566" s="110"/>
      <c r="B566" s="104" t="s">
        <v>247</v>
      </c>
      <c r="C566" s="112" t="s">
        <v>157</v>
      </c>
      <c r="D566" s="25">
        <f>D567</f>
        <v>0</v>
      </c>
    </row>
    <row r="567" spans="1:4" ht="12.75" customHeight="1">
      <c r="A567" s="110"/>
      <c r="B567" s="19"/>
      <c r="C567" s="112" t="s">
        <v>153</v>
      </c>
      <c r="D567" s="25">
        <f>D568+D572</f>
        <v>0</v>
      </c>
    </row>
    <row r="568" spans="1:4" ht="24.75" customHeight="1">
      <c r="A568" s="110"/>
      <c r="B568" s="19"/>
      <c r="C568" s="112" t="s">
        <v>395</v>
      </c>
      <c r="D568" s="25"/>
    </row>
    <row r="569" spans="1:4" ht="12.75" customHeight="1">
      <c r="A569" s="110"/>
      <c r="B569" s="19"/>
      <c r="C569" s="112"/>
      <c r="D569" s="25"/>
    </row>
    <row r="570" spans="1:4" ht="12.75" customHeight="1">
      <c r="A570" s="110"/>
      <c r="B570" s="19"/>
      <c r="C570" s="112"/>
      <c r="D570" s="25"/>
    </row>
    <row r="571" spans="1:4" ht="12.75">
      <c r="A571" s="110"/>
      <c r="B571" s="19"/>
      <c r="C571" s="112"/>
      <c r="D571" s="25"/>
    </row>
    <row r="572" spans="1:4" ht="12.75">
      <c r="A572" s="110"/>
      <c r="B572" s="19"/>
      <c r="C572" s="112" t="s">
        <v>419</v>
      </c>
      <c r="D572" s="25">
        <f>SUM(D573:D585)</f>
        <v>0</v>
      </c>
    </row>
    <row r="573" spans="1:4" ht="12.75" customHeight="1">
      <c r="A573" s="110"/>
      <c r="B573" s="19"/>
      <c r="C573" s="112" t="s">
        <v>488</v>
      </c>
      <c r="D573" s="25"/>
    </row>
    <row r="574" spans="1:4" ht="12.75" customHeight="1">
      <c r="A574" s="110"/>
      <c r="B574" s="19"/>
      <c r="C574" s="112" t="s">
        <v>449</v>
      </c>
      <c r="D574" s="25"/>
    </row>
    <row r="575" spans="1:4" ht="12.75" customHeight="1">
      <c r="A575" s="110"/>
      <c r="B575" s="19"/>
      <c r="C575" s="112" t="s">
        <v>426</v>
      </c>
      <c r="D575" s="25"/>
    </row>
    <row r="576" spans="1:4" ht="12.75" customHeight="1">
      <c r="A576" s="110"/>
      <c r="B576" s="19"/>
      <c r="C576" s="112" t="s">
        <v>427</v>
      </c>
      <c r="D576" s="25"/>
    </row>
    <row r="577" spans="1:4" ht="12.75">
      <c r="A577" s="110"/>
      <c r="B577" s="19"/>
      <c r="C577" s="112" t="s">
        <v>428</v>
      </c>
      <c r="D577" s="25"/>
    </row>
    <row r="578" spans="1:4" ht="12.75" customHeight="1">
      <c r="A578" s="110"/>
      <c r="B578" s="19"/>
      <c r="C578" s="112" t="s">
        <v>465</v>
      </c>
      <c r="D578" s="25"/>
    </row>
    <row r="579" spans="1:4" ht="12.75">
      <c r="A579" s="110"/>
      <c r="B579" s="19"/>
      <c r="C579" s="112" t="s">
        <v>429</v>
      </c>
      <c r="D579" s="25"/>
    </row>
    <row r="580" spans="1:4" ht="12.75">
      <c r="A580" s="110"/>
      <c r="B580" s="19"/>
      <c r="C580" s="112" t="s">
        <v>431</v>
      </c>
      <c r="D580" s="25"/>
    </row>
    <row r="581" spans="1:4" ht="12.75">
      <c r="A581" s="110"/>
      <c r="B581" s="19"/>
      <c r="C581" s="306" t="s">
        <v>139</v>
      </c>
      <c r="D581" s="28"/>
    </row>
    <row r="582" spans="1:4" ht="12.75">
      <c r="A582" s="110"/>
      <c r="B582" s="19"/>
      <c r="C582" s="306" t="s">
        <v>89</v>
      </c>
      <c r="D582" s="28"/>
    </row>
    <row r="583" spans="1:4" ht="25.5" customHeight="1">
      <c r="A583" s="110"/>
      <c r="B583" s="19"/>
      <c r="C583" s="306" t="s">
        <v>32</v>
      </c>
      <c r="D583" s="28"/>
    </row>
    <row r="584" spans="1:4" ht="12.75">
      <c r="A584" s="110"/>
      <c r="B584" s="19"/>
      <c r="C584" s="306" t="s">
        <v>81</v>
      </c>
      <c r="D584" s="28"/>
    </row>
    <row r="585" spans="1:4" ht="12" customHeight="1">
      <c r="A585" s="110"/>
      <c r="B585" s="19"/>
      <c r="C585" s="306" t="s">
        <v>33</v>
      </c>
      <c r="D585" s="28"/>
    </row>
    <row r="586" spans="1:4" ht="12" customHeight="1">
      <c r="A586" s="110"/>
      <c r="B586" s="19"/>
      <c r="C586" s="306"/>
      <c r="D586" s="28"/>
    </row>
    <row r="587" spans="1:4" ht="12" customHeight="1">
      <c r="A587" s="110"/>
      <c r="B587" s="19"/>
      <c r="C587" s="306"/>
      <c r="D587" s="28"/>
    </row>
    <row r="588" spans="1:4" ht="12" customHeight="1">
      <c r="A588" s="110"/>
      <c r="B588" s="19"/>
      <c r="C588" s="306"/>
      <c r="D588" s="28"/>
    </row>
    <row r="589" spans="1:4" ht="13.5" thickBot="1">
      <c r="A589" s="110"/>
      <c r="B589" s="19"/>
      <c r="C589" s="113"/>
      <c r="D589" s="28"/>
    </row>
    <row r="590" spans="1:4" ht="25.5" customHeight="1" thickBot="1">
      <c r="A590" s="469" t="s">
        <v>249</v>
      </c>
      <c r="B590" s="470"/>
      <c r="C590" s="470"/>
      <c r="D590" s="23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57421875" style="1" customWidth="1"/>
    <col min="2" max="2" width="8.57421875" style="1" customWidth="1"/>
    <col min="3" max="3" width="36.00390625" style="4" customWidth="1"/>
    <col min="4" max="4" width="15.28125" style="321" customWidth="1"/>
    <col min="5" max="5" width="16.421875" style="321" customWidth="1"/>
    <col min="9" max="9" width="9.57421875" style="0" bestFit="1" customWidth="1"/>
  </cols>
  <sheetData>
    <row r="1" spans="4:5" ht="12.75">
      <c r="D1" s="248" t="s">
        <v>525</v>
      </c>
      <c r="E1" s="233"/>
    </row>
    <row r="2" spans="4:6" ht="12.75">
      <c r="D2" s="327" t="s">
        <v>534</v>
      </c>
      <c r="F2" s="85"/>
    </row>
    <row r="3" ht="12.75">
      <c r="D3" s="321" t="s">
        <v>262</v>
      </c>
    </row>
    <row r="4" spans="4:5" ht="12.75">
      <c r="D4" t="s">
        <v>508</v>
      </c>
      <c r="E4"/>
    </row>
    <row r="5" spans="4:5" ht="12.75">
      <c r="D5" s="233" t="s">
        <v>537</v>
      </c>
      <c r="E5" s="233"/>
    </row>
    <row r="7" spans="1:5" ht="15.75">
      <c r="A7" s="462" t="s">
        <v>526</v>
      </c>
      <c r="B7" s="462"/>
      <c r="C7" s="462"/>
      <c r="D7" s="462"/>
      <c r="E7" s="462"/>
    </row>
    <row r="8" spans="1:5" ht="15.75">
      <c r="A8" s="462" t="s">
        <v>535</v>
      </c>
      <c r="B8" s="462"/>
      <c r="C8" s="462"/>
      <c r="D8" s="462"/>
      <c r="E8" s="462"/>
    </row>
    <row r="9" ht="13.5" thickBot="1"/>
    <row r="10" spans="1:5" s="3" customFormat="1" ht="13.5" thickBot="1">
      <c r="A10" s="12" t="s">
        <v>102</v>
      </c>
      <c r="B10" s="12" t="s">
        <v>140</v>
      </c>
      <c r="C10" s="368" t="s">
        <v>141</v>
      </c>
      <c r="D10" s="328" t="s">
        <v>142</v>
      </c>
      <c r="E10" s="328" t="s">
        <v>143</v>
      </c>
    </row>
    <row r="11" spans="1:5" s="3" customFormat="1" ht="15" customHeight="1" thickBot="1">
      <c r="A11" s="12">
        <v>758</v>
      </c>
      <c r="B11" s="12"/>
      <c r="C11" s="369" t="s">
        <v>122</v>
      </c>
      <c r="D11" s="375">
        <f>D12</f>
        <v>56322.93</v>
      </c>
      <c r="E11" s="375"/>
    </row>
    <row r="12" spans="1:5" s="3" customFormat="1" ht="12.75">
      <c r="A12" s="366"/>
      <c r="B12" s="371">
        <v>75814</v>
      </c>
      <c r="C12" s="372" t="s">
        <v>530</v>
      </c>
      <c r="D12" s="378">
        <f>D13+D16</f>
        <v>56322.93</v>
      </c>
      <c r="E12" s="376"/>
    </row>
    <row r="13" spans="1:5" s="3" customFormat="1" ht="12.75">
      <c r="A13" s="366"/>
      <c r="B13" s="366"/>
      <c r="C13" s="341" t="s">
        <v>521</v>
      </c>
      <c r="D13" s="379">
        <f>D14</f>
        <v>1048.62</v>
      </c>
      <c r="E13" s="377"/>
    </row>
    <row r="14" spans="1:5" s="3" customFormat="1" ht="63.75">
      <c r="A14" s="366"/>
      <c r="B14" s="366"/>
      <c r="C14" s="314" t="s">
        <v>532</v>
      </c>
      <c r="D14" s="379">
        <v>1048.62</v>
      </c>
      <c r="E14" s="377"/>
    </row>
    <row r="15" spans="1:5" s="3" customFormat="1" ht="12.75">
      <c r="A15" s="366"/>
      <c r="B15" s="366"/>
      <c r="C15" s="363"/>
      <c r="D15" s="373"/>
      <c r="E15" s="373"/>
    </row>
    <row r="16" spans="1:5" s="3" customFormat="1" ht="12.75">
      <c r="A16" s="366"/>
      <c r="B16" s="366"/>
      <c r="C16" s="341" t="s">
        <v>531</v>
      </c>
      <c r="D16" s="380">
        <f>D17</f>
        <v>55274.31</v>
      </c>
      <c r="E16" s="374"/>
    </row>
    <row r="17" spans="1:5" s="3" customFormat="1" ht="63.75">
      <c r="A17" s="366"/>
      <c r="B17" s="366"/>
      <c r="C17" s="314" t="s">
        <v>533</v>
      </c>
      <c r="D17" s="380">
        <v>55274.31</v>
      </c>
      <c r="E17" s="374"/>
    </row>
    <row r="18" spans="1:5" s="3" customFormat="1" ht="13.5" thickBot="1">
      <c r="A18" s="364"/>
      <c r="B18" s="364"/>
      <c r="C18" s="370"/>
      <c r="D18" s="367"/>
      <c r="E18" s="367"/>
    </row>
    <row r="19" spans="1:5" ht="21" customHeight="1" thickBot="1">
      <c r="A19" s="310">
        <v>801</v>
      </c>
      <c r="B19" s="365"/>
      <c r="C19" s="311" t="s">
        <v>124</v>
      </c>
      <c r="D19" s="322">
        <f>D20</f>
        <v>539780</v>
      </c>
      <c r="E19" s="329">
        <f>E20</f>
        <v>539780</v>
      </c>
    </row>
    <row r="20" spans="1:5" ht="12.75">
      <c r="A20" s="334"/>
      <c r="B20" s="335">
        <v>80104</v>
      </c>
      <c r="C20" s="336" t="s">
        <v>224</v>
      </c>
      <c r="D20" s="337">
        <f>D21</f>
        <v>539780</v>
      </c>
      <c r="E20" s="338">
        <f>E24</f>
        <v>539780</v>
      </c>
    </row>
    <row r="21" spans="1:5" ht="12.75">
      <c r="A21" s="339"/>
      <c r="B21" s="347"/>
      <c r="C21" s="341" t="s">
        <v>521</v>
      </c>
      <c r="D21" s="342">
        <f>D22</f>
        <v>539780</v>
      </c>
      <c r="E21" s="343"/>
    </row>
    <row r="22" spans="1:10" ht="55.5" customHeight="1">
      <c r="A22" s="339"/>
      <c r="B22" s="339"/>
      <c r="C22" s="314" t="s">
        <v>527</v>
      </c>
      <c r="D22" s="340">
        <v>539780</v>
      </c>
      <c r="E22" s="343"/>
      <c r="J22" s="7"/>
    </row>
    <row r="23" spans="1:5" ht="12.75">
      <c r="A23" s="339"/>
      <c r="B23" s="339"/>
      <c r="C23" s="314"/>
      <c r="D23" s="346"/>
      <c r="E23" s="343"/>
    </row>
    <row r="24" spans="1:5" ht="12.75">
      <c r="A24" s="339"/>
      <c r="B24" s="339"/>
      <c r="C24" s="314" t="s">
        <v>522</v>
      </c>
      <c r="D24" s="350"/>
      <c r="E24" s="351">
        <f>E25</f>
        <v>539780</v>
      </c>
    </row>
    <row r="25" spans="1:5" ht="14.25" customHeight="1">
      <c r="A25" s="339"/>
      <c r="B25" s="339"/>
      <c r="C25" s="352" t="s">
        <v>524</v>
      </c>
      <c r="D25" s="353"/>
      <c r="E25" s="351">
        <v>539780</v>
      </c>
    </row>
    <row r="26" spans="1:5" ht="13.5" thickBot="1">
      <c r="A26" s="333"/>
      <c r="B26" s="333"/>
      <c r="C26" s="344"/>
      <c r="D26" s="345"/>
      <c r="E26" s="348"/>
    </row>
    <row r="27" spans="1:8" ht="24.75" customHeight="1" thickBot="1">
      <c r="A27" s="310">
        <v>852</v>
      </c>
      <c r="B27" s="310"/>
      <c r="C27" s="315" t="s">
        <v>339</v>
      </c>
      <c r="D27" s="349">
        <f>D28+D35+D42+D49+D56</f>
        <v>433182</v>
      </c>
      <c r="E27" s="329">
        <f>E28+E35+E42+E49+E56</f>
        <v>433182</v>
      </c>
      <c r="F27" s="7"/>
      <c r="G27" s="7"/>
      <c r="H27" s="7"/>
    </row>
    <row r="28" spans="1:9" ht="81" customHeight="1">
      <c r="A28" s="312"/>
      <c r="B28" s="313">
        <v>85213</v>
      </c>
      <c r="C28" s="314" t="s">
        <v>520</v>
      </c>
      <c r="D28" s="356">
        <f>D29</f>
        <v>8637</v>
      </c>
      <c r="E28" s="330">
        <f>E32</f>
        <v>8637</v>
      </c>
      <c r="I28" s="7"/>
    </row>
    <row r="29" spans="1:5" ht="12.75">
      <c r="A29" s="312"/>
      <c r="B29" s="316"/>
      <c r="C29" s="314" t="s">
        <v>521</v>
      </c>
      <c r="D29" s="323">
        <f>D30</f>
        <v>8637</v>
      </c>
      <c r="E29" s="330"/>
    </row>
    <row r="30" spans="1:5" ht="54.75" customHeight="1">
      <c r="A30" s="312"/>
      <c r="B30" s="312"/>
      <c r="C30" s="314" t="s">
        <v>527</v>
      </c>
      <c r="D30" s="323">
        <v>8637</v>
      </c>
      <c r="E30" s="330"/>
    </row>
    <row r="31" spans="1:5" ht="12.75">
      <c r="A31" s="312"/>
      <c r="B31" s="312"/>
      <c r="C31" s="314"/>
      <c r="D31" s="323"/>
      <c r="E31" s="330"/>
    </row>
    <row r="32" spans="1:8" ht="12.75">
      <c r="A32" s="312"/>
      <c r="B32" s="312"/>
      <c r="C32" s="314" t="s">
        <v>522</v>
      </c>
      <c r="D32" s="323"/>
      <c r="E32" s="330">
        <f>E33</f>
        <v>8637</v>
      </c>
      <c r="H32" s="7"/>
    </row>
    <row r="33" spans="1:5" ht="29.25" customHeight="1">
      <c r="A33" s="312"/>
      <c r="B33" s="312"/>
      <c r="C33" s="314" t="s">
        <v>536</v>
      </c>
      <c r="D33" s="323"/>
      <c r="E33" s="330">
        <v>8637</v>
      </c>
    </row>
    <row r="34" spans="1:5" ht="12.75" customHeight="1">
      <c r="A34" s="312"/>
      <c r="B34" s="313"/>
      <c r="C34" s="314"/>
      <c r="D34" s="323"/>
      <c r="E34" s="330"/>
    </row>
    <row r="35" spans="1:12" ht="39.75" customHeight="1">
      <c r="A35" s="312"/>
      <c r="B35" s="313">
        <v>85214</v>
      </c>
      <c r="C35" s="317" t="s">
        <v>529</v>
      </c>
      <c r="D35" s="323">
        <f>D37</f>
        <v>87628</v>
      </c>
      <c r="E35" s="330">
        <f>E39</f>
        <v>87628</v>
      </c>
      <c r="L35" s="7"/>
    </row>
    <row r="36" spans="1:5" ht="16.5" customHeight="1">
      <c r="A36" s="312"/>
      <c r="B36" s="316"/>
      <c r="C36" s="317" t="s">
        <v>521</v>
      </c>
      <c r="D36" s="323">
        <f>D37</f>
        <v>87628</v>
      </c>
      <c r="E36" s="330"/>
    </row>
    <row r="37" spans="1:5" ht="57.75" customHeight="1">
      <c r="A37" s="312"/>
      <c r="B37" s="312"/>
      <c r="C37" s="314" t="s">
        <v>527</v>
      </c>
      <c r="D37" s="323">
        <v>87628</v>
      </c>
      <c r="E37" s="330"/>
    </row>
    <row r="38" spans="1:5" ht="14.25" customHeight="1">
      <c r="A38" s="312"/>
      <c r="B38" s="312"/>
      <c r="C38" s="317"/>
      <c r="D38" s="323"/>
      <c r="E38" s="330"/>
    </row>
    <row r="39" spans="1:5" ht="12.75" customHeight="1">
      <c r="A39" s="312"/>
      <c r="B39" s="312"/>
      <c r="C39" s="314" t="s">
        <v>522</v>
      </c>
      <c r="D39" s="323"/>
      <c r="E39" s="330">
        <f>E40</f>
        <v>87628</v>
      </c>
    </row>
    <row r="40" spans="1:5" ht="25.5" customHeight="1">
      <c r="A40" s="312"/>
      <c r="B40" s="312"/>
      <c r="C40" s="314" t="s">
        <v>523</v>
      </c>
      <c r="D40" s="323"/>
      <c r="E40" s="330">
        <v>87628</v>
      </c>
    </row>
    <row r="41" spans="1:5" ht="13.5" customHeight="1">
      <c r="A41" s="312"/>
      <c r="B41" s="313"/>
      <c r="C41" s="317"/>
      <c r="D41" s="323"/>
      <c r="E41" s="330"/>
    </row>
    <row r="42" spans="1:5" ht="13.5" customHeight="1">
      <c r="A42" s="312"/>
      <c r="B42" s="357">
        <v>85216</v>
      </c>
      <c r="C42" s="362" t="s">
        <v>519</v>
      </c>
      <c r="D42" s="323">
        <f>D44</f>
        <v>63692</v>
      </c>
      <c r="E42" s="330">
        <f>E46</f>
        <v>63692</v>
      </c>
    </row>
    <row r="43" spans="1:5" ht="13.5" customHeight="1">
      <c r="A43" s="312"/>
      <c r="B43" s="316"/>
      <c r="C43" s="314" t="s">
        <v>521</v>
      </c>
      <c r="D43" s="323">
        <f>D44</f>
        <v>63692</v>
      </c>
      <c r="E43" s="330"/>
    </row>
    <row r="44" spans="1:5" ht="54.75" customHeight="1">
      <c r="A44" s="312"/>
      <c r="B44" s="312"/>
      <c r="C44" s="314" t="s">
        <v>527</v>
      </c>
      <c r="D44" s="323">
        <v>63692</v>
      </c>
      <c r="E44" s="330"/>
    </row>
    <row r="45" spans="1:5" ht="13.5" customHeight="1">
      <c r="A45" s="312"/>
      <c r="B45" s="312"/>
      <c r="C45" s="317"/>
      <c r="D45" s="323"/>
      <c r="E45" s="330"/>
    </row>
    <row r="46" spans="1:5" ht="13.5" customHeight="1">
      <c r="A46" s="312"/>
      <c r="B46" s="312"/>
      <c r="C46" s="314" t="s">
        <v>522</v>
      </c>
      <c r="D46" s="323"/>
      <c r="E46" s="330">
        <f>E47</f>
        <v>63692</v>
      </c>
    </row>
    <row r="47" spans="1:5" ht="27.75" customHeight="1">
      <c r="A47" s="312"/>
      <c r="B47" s="312"/>
      <c r="C47" s="314" t="s">
        <v>523</v>
      </c>
      <c r="D47" s="323"/>
      <c r="E47" s="330">
        <v>63692</v>
      </c>
    </row>
    <row r="48" spans="1:5" ht="13.5" customHeight="1">
      <c r="A48" s="312"/>
      <c r="B48" s="313"/>
      <c r="C48" s="317"/>
      <c r="D48" s="323"/>
      <c r="E48" s="330"/>
    </row>
    <row r="49" spans="1:7" ht="12.75">
      <c r="A49" s="312"/>
      <c r="B49" s="313">
        <v>85219</v>
      </c>
      <c r="C49" s="317" t="s">
        <v>145</v>
      </c>
      <c r="D49" s="324">
        <f>D50</f>
        <v>144583</v>
      </c>
      <c r="E49" s="330">
        <f>E54</f>
        <v>144583</v>
      </c>
      <c r="G49" s="7"/>
    </row>
    <row r="50" spans="1:5" ht="12.75">
      <c r="A50" s="312"/>
      <c r="B50" s="316"/>
      <c r="C50" s="317" t="s">
        <v>521</v>
      </c>
      <c r="D50" s="324">
        <f>D51</f>
        <v>144583</v>
      </c>
      <c r="E50" s="330"/>
    </row>
    <row r="51" spans="1:5" ht="58.5" customHeight="1">
      <c r="A51" s="312"/>
      <c r="B51" s="312"/>
      <c r="C51" s="314" t="s">
        <v>527</v>
      </c>
      <c r="D51" s="325">
        <v>144583</v>
      </c>
      <c r="E51" s="331"/>
    </row>
    <row r="52" spans="1:9" ht="12.75">
      <c r="A52" s="312"/>
      <c r="B52" s="312"/>
      <c r="C52" s="314"/>
      <c r="D52" s="323"/>
      <c r="E52" s="330"/>
      <c r="I52" s="7"/>
    </row>
    <row r="53" spans="1:12" ht="12.75">
      <c r="A53" s="312"/>
      <c r="B53" s="312"/>
      <c r="C53" s="314" t="s">
        <v>522</v>
      </c>
      <c r="D53" s="326"/>
      <c r="E53" s="326">
        <f>E54</f>
        <v>144583</v>
      </c>
      <c r="I53" s="7"/>
      <c r="L53" s="7"/>
    </row>
    <row r="54" spans="1:5" ht="20.25" customHeight="1">
      <c r="A54" s="312"/>
      <c r="B54" s="312"/>
      <c r="C54" s="314" t="s">
        <v>524</v>
      </c>
      <c r="D54" s="326"/>
      <c r="E54" s="326">
        <v>144583</v>
      </c>
    </row>
    <row r="55" spans="1:5" ht="12.75">
      <c r="A55" s="312"/>
      <c r="B55" s="313"/>
      <c r="C55" s="354"/>
      <c r="D55" s="355"/>
      <c r="E55" s="355"/>
    </row>
    <row r="56" spans="1:5" ht="12.75">
      <c r="A56" s="312"/>
      <c r="B56" s="357">
        <v>85230</v>
      </c>
      <c r="C56" s="354" t="s">
        <v>528</v>
      </c>
      <c r="D56" s="355">
        <f>D57</f>
        <v>128642</v>
      </c>
      <c r="E56" s="355">
        <f>E60</f>
        <v>128642</v>
      </c>
    </row>
    <row r="57" spans="1:5" ht="12.75">
      <c r="A57" s="312"/>
      <c r="B57" s="312"/>
      <c r="C57" s="354" t="s">
        <v>521</v>
      </c>
      <c r="D57" s="355">
        <f>D58</f>
        <v>128642</v>
      </c>
      <c r="E57" s="355"/>
    </row>
    <row r="58" spans="1:5" ht="53.25" customHeight="1">
      <c r="A58" s="312"/>
      <c r="B58" s="312"/>
      <c r="C58" s="314" t="s">
        <v>527</v>
      </c>
      <c r="D58" s="355">
        <v>128642</v>
      </c>
      <c r="E58" s="355"/>
    </row>
    <row r="59" spans="1:5" ht="12.75">
      <c r="A59" s="312"/>
      <c r="B59" s="312"/>
      <c r="C59" s="354"/>
      <c r="D59" s="355"/>
      <c r="E59" s="355"/>
    </row>
    <row r="60" spans="1:5" ht="12.75">
      <c r="A60" s="312"/>
      <c r="B60" s="312"/>
      <c r="C60" s="354" t="s">
        <v>522</v>
      </c>
      <c r="D60" s="355"/>
      <c r="E60" s="355">
        <f>E61</f>
        <v>128642</v>
      </c>
    </row>
    <row r="61" spans="1:5" ht="25.5">
      <c r="A61" s="312"/>
      <c r="B61" s="312"/>
      <c r="C61" s="314" t="s">
        <v>523</v>
      </c>
      <c r="D61" s="355"/>
      <c r="E61" s="355">
        <v>128642</v>
      </c>
    </row>
    <row r="62" spans="1:5" ht="13.5" thickBot="1">
      <c r="A62" s="318"/>
      <c r="B62" s="318"/>
      <c r="C62" s="319"/>
      <c r="D62" s="332"/>
      <c r="E62" s="332"/>
    </row>
    <row r="63" spans="1:10" ht="27" customHeight="1" thickBot="1">
      <c r="A63" s="358"/>
      <c r="B63" s="359"/>
      <c r="C63" s="360" t="s">
        <v>330</v>
      </c>
      <c r="D63" s="361">
        <f>D11+D19+D27</f>
        <v>1029284.93</v>
      </c>
      <c r="E63" s="361">
        <f>E19+E27</f>
        <v>972962</v>
      </c>
      <c r="J63" s="7"/>
    </row>
    <row r="64" spans="3:10" ht="12.75">
      <c r="C64" s="320"/>
      <c r="J64" s="7"/>
    </row>
    <row r="72" ht="12.75">
      <c r="I72" s="7"/>
    </row>
  </sheetData>
  <sheetProtection/>
  <mergeCells count="2">
    <mergeCell ref="A8:E8"/>
    <mergeCell ref="A7:E7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4" customWidth="1"/>
    <col min="3" max="3" width="23.57421875" style="4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3" customWidth="1"/>
  </cols>
  <sheetData>
    <row r="1" spans="1:11" ht="15.75">
      <c r="A1" s="473" t="s">
        <v>446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81" t="s">
        <v>101</v>
      </c>
      <c r="B4" s="483" t="s">
        <v>331</v>
      </c>
      <c r="C4" s="476" t="s">
        <v>332</v>
      </c>
      <c r="D4" s="474" t="s">
        <v>505</v>
      </c>
      <c r="E4" s="476" t="s">
        <v>499</v>
      </c>
      <c r="F4" s="471" t="s">
        <v>500</v>
      </c>
      <c r="G4" s="471"/>
      <c r="H4" s="471"/>
      <c r="I4" s="471"/>
      <c r="J4" s="471"/>
      <c r="K4" s="472"/>
    </row>
    <row r="5" spans="1:11" ht="33.75" customHeight="1" thickBot="1">
      <c r="A5" s="482"/>
      <c r="B5" s="484"/>
      <c r="C5" s="485"/>
      <c r="D5" s="475"/>
      <c r="E5" s="477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319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89">
        <v>2</v>
      </c>
      <c r="B7" s="486" t="s">
        <v>320</v>
      </c>
      <c r="C7" s="179" t="s">
        <v>336</v>
      </c>
      <c r="D7" s="212">
        <v>132376</v>
      </c>
      <c r="E7" s="213" t="s">
        <v>496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90"/>
      <c r="B8" s="487"/>
      <c r="C8" s="180" t="s">
        <v>337</v>
      </c>
      <c r="D8" s="216">
        <v>200000</v>
      </c>
      <c r="E8" s="213" t="s">
        <v>497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90"/>
      <c r="B9" s="487"/>
      <c r="C9" s="219" t="s">
        <v>495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90"/>
      <c r="B10" s="487"/>
      <c r="C10" s="180" t="s">
        <v>506</v>
      </c>
      <c r="D10" s="216">
        <v>1120000</v>
      </c>
      <c r="E10" s="213" t="s">
        <v>498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91"/>
      <c r="B11" s="488"/>
      <c r="C11" s="219" t="s">
        <v>495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321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322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323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324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325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326</v>
      </c>
      <c r="C17" s="180"/>
      <c r="D17" s="189"/>
      <c r="E17" s="201" t="s">
        <v>333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327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328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329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9" t="s">
        <v>330</v>
      </c>
      <c r="B21" s="480"/>
      <c r="C21" s="480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8"/>
      <c r="C23" s="478"/>
      <c r="D23" s="478"/>
      <c r="E23" s="478"/>
      <c r="F23" s="478"/>
      <c r="G23" s="478"/>
      <c r="H23" s="478"/>
      <c r="I23" s="478"/>
      <c r="J23" s="478"/>
      <c r="K23" s="478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4" customWidth="1"/>
    <col min="2" max="4" width="16.7109375" style="174" customWidth="1"/>
    <col min="5" max="7" width="16.7109375" style="13" customWidth="1"/>
  </cols>
  <sheetData>
    <row r="1" spans="1:7" ht="15.75">
      <c r="A1" s="473" t="s">
        <v>501</v>
      </c>
      <c r="B1" s="473"/>
      <c r="C1" s="473"/>
      <c r="D1" s="473"/>
      <c r="E1" s="473"/>
      <c r="F1" s="473"/>
      <c r="G1" s="473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92" t="s">
        <v>502</v>
      </c>
      <c r="B4" s="494" t="s">
        <v>503</v>
      </c>
      <c r="C4" s="494"/>
      <c r="D4" s="494"/>
      <c r="E4" s="494"/>
      <c r="F4" s="494"/>
      <c r="G4" s="495"/>
    </row>
    <row r="5" spans="1:7" ht="33.75" customHeight="1" thickBot="1">
      <c r="A5" s="493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504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8"/>
      <c r="B8" s="478"/>
      <c r="C8" s="478"/>
      <c r="D8" s="478"/>
      <c r="E8" s="478"/>
      <c r="F8" s="478"/>
      <c r="G8" s="478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2017-10-27T11:52:00Z</cp:lastPrinted>
  <dcterms:created xsi:type="dcterms:W3CDTF">2003-08-13T08:34:56Z</dcterms:created>
  <dcterms:modified xsi:type="dcterms:W3CDTF">2017-11-13T09:53:23Z</dcterms:modified>
  <cp:category/>
  <cp:version/>
  <cp:contentType/>
  <cp:contentStatus/>
</cp:coreProperties>
</file>